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6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8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ngonzales\Desktop\Neil\Institutional Research\Michael Johnston\High School Matriculation Rates into PSC Heat Map Research Project\Fall 2024\"/>
    </mc:Choice>
  </mc:AlternateContent>
  <xr:revisionPtr revIDLastSave="0" documentId="13_ncr:1_{EE791824-95F9-49F5-B169-34C3DBBA3486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FTIC at PSC - Escambia" sheetId="1" r:id="rId1"/>
    <sheet name="Escambia County Schools" sheetId="8" state="hidden" r:id="rId2"/>
    <sheet name="FTIC at PSC - Santa Rosa" sheetId="2" r:id="rId3"/>
    <sheet name="Santa Rosa County Schools" sheetId="9" state="hidden" r:id="rId4"/>
    <sheet name="FTIC at PSC - Private Schools" sheetId="3" r:id="rId5"/>
    <sheet name="Bar Graphs - Santa Rosa Spring" sheetId="19" r:id="rId6"/>
    <sheet name="Bar Graphs - Escambia Spring" sheetId="16" r:id="rId7"/>
    <sheet name="Private Schools" sheetId="10" state="hidden" r:id="rId8"/>
    <sheet name="Bar Graphs - Escambia Fall" sheetId="4" r:id="rId9"/>
    <sheet name="Bar Graphs - Santa Rosa Fall" sheetId="5" r:id="rId10"/>
    <sheet name="Bar Graphs - Private Schools Fa" sheetId="6" r:id="rId11"/>
    <sheet name="LEGEND" sheetId="7" r:id="rId12"/>
    <sheet name="Graduate Dual-Enrolled" sheetId="14" r:id="rId13"/>
    <sheet name="Dual-Enrolled" sheetId="17" state="hidden" r:id="rId14"/>
    <sheet name="Graphs - Graduate Dual-Enrolled" sheetId="18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15" i="2" l="1"/>
  <c r="AW19" i="1"/>
  <c r="BC19" i="1"/>
  <c r="BB19" i="1"/>
  <c r="K11" i="1"/>
  <c r="AO10" i="2"/>
  <c r="L7" i="14"/>
  <c r="L6" i="14"/>
  <c r="W5" i="17"/>
  <c r="O5" i="17"/>
  <c r="AS15" i="3"/>
  <c r="U5" i="17"/>
  <c r="S5" i="17"/>
  <c r="K7" i="14"/>
  <c r="K8" i="14" s="1"/>
  <c r="BI16" i="2"/>
  <c r="BH16" i="2"/>
  <c r="BI7" i="2"/>
  <c r="BI8" i="2"/>
  <c r="BI9" i="2"/>
  <c r="BI10" i="2"/>
  <c r="BI11" i="2"/>
  <c r="BI12" i="2"/>
  <c r="BI13" i="2"/>
  <c r="BI15" i="2"/>
  <c r="BI6" i="2"/>
  <c r="BC7" i="1"/>
  <c r="BC8" i="1"/>
  <c r="BC10" i="1"/>
  <c r="BC12" i="1"/>
  <c r="BC13" i="1"/>
  <c r="BC14" i="1"/>
  <c r="BC18" i="1"/>
  <c r="AU6" i="1"/>
  <c r="AW6" i="1"/>
  <c r="BC6" i="1"/>
  <c r="J8" i="14"/>
  <c r="K6" i="14"/>
  <c r="I7" i="14"/>
  <c r="J7" i="14"/>
  <c r="J6" i="14"/>
  <c r="Q5" i="17"/>
  <c r="K5" i="17"/>
  <c r="H6" i="14"/>
  <c r="AQ15" i="3"/>
  <c r="BF16" i="2"/>
  <c r="BG16" i="2" s="1"/>
  <c r="BG9" i="2"/>
  <c r="BG7" i="2"/>
  <c r="BG8" i="2"/>
  <c r="BG10" i="2"/>
  <c r="BG11" i="2"/>
  <c r="BG12" i="2"/>
  <c r="BG13" i="2"/>
  <c r="BA10" i="2"/>
  <c r="BA6" i="2"/>
  <c r="BG6" i="2"/>
  <c r="BD16" i="2"/>
  <c r="BE16" i="2"/>
  <c r="AY16" i="2"/>
  <c r="BB16" i="2"/>
  <c r="AZ19" i="1"/>
  <c r="BA19" i="1" s="1"/>
  <c r="AU19" i="1"/>
  <c r="AT19" i="1"/>
  <c r="AO19" i="1"/>
  <c r="AN19" i="1"/>
  <c r="AY19" i="1"/>
  <c r="BA7" i="1"/>
  <c r="BA8" i="1"/>
  <c r="BA10" i="1"/>
  <c r="BA12" i="1"/>
  <c r="BA13" i="1"/>
  <c r="BA14" i="1"/>
  <c r="BA18" i="1"/>
  <c r="BA6" i="1"/>
  <c r="I6" i="14"/>
  <c r="AW7" i="1"/>
  <c r="AO10" i="1"/>
  <c r="AQ10" i="1"/>
  <c r="BA11" i="2"/>
  <c r="BA8" i="2"/>
  <c r="BA7" i="2"/>
  <c r="AU7" i="2"/>
  <c r="AX19" i="1"/>
  <c r="AV19" i="1"/>
  <c r="AS19" i="1"/>
  <c r="L8" i="14" l="1"/>
  <c r="H16" i="2"/>
  <c r="B16" i="2"/>
  <c r="N16" i="2"/>
  <c r="T16" i="2"/>
  <c r="Z16" i="2"/>
  <c r="AF16" i="2"/>
  <c r="AL16" i="2"/>
  <c r="AR16" i="2"/>
  <c r="AX16" i="2"/>
  <c r="N19" i="1"/>
  <c r="H19" i="1"/>
  <c r="B19" i="1"/>
  <c r="T19" i="1"/>
  <c r="Z19" i="1"/>
  <c r="AF19" i="1"/>
  <c r="AL19" i="1"/>
  <c r="AR19" i="1"/>
  <c r="AO6" i="1"/>
  <c r="W7" i="1"/>
  <c r="W8" i="1"/>
  <c r="W10" i="1"/>
  <c r="W11" i="1"/>
  <c r="W12" i="1"/>
  <c r="W13" i="1"/>
  <c r="W14" i="1"/>
  <c r="W16" i="1"/>
  <c r="W18" i="1"/>
  <c r="W6" i="1"/>
  <c r="Q7" i="1"/>
  <c r="Q8" i="1"/>
  <c r="Q10" i="1"/>
  <c r="Q11" i="1"/>
  <c r="Q12" i="1"/>
  <c r="Q13" i="1"/>
  <c r="Q14" i="1"/>
  <c r="Q16" i="1"/>
  <c r="Q17" i="1"/>
  <c r="Q18" i="1"/>
  <c r="Q6" i="1"/>
  <c r="K7" i="1"/>
  <c r="K8" i="1"/>
  <c r="K10" i="1"/>
  <c r="K12" i="1"/>
  <c r="K13" i="1"/>
  <c r="K14" i="1"/>
  <c r="K16" i="1"/>
  <c r="K17" i="1"/>
  <c r="K18" i="1"/>
  <c r="K6" i="1"/>
  <c r="E7" i="1"/>
  <c r="E8" i="1"/>
  <c r="E10" i="1"/>
  <c r="E12" i="1"/>
  <c r="E13" i="1"/>
  <c r="E14" i="1"/>
  <c r="E16" i="1"/>
  <c r="E17" i="1"/>
  <c r="E18" i="1"/>
  <c r="E6" i="1"/>
  <c r="G6" i="1"/>
  <c r="H15" i="3"/>
  <c r="AZ16" i="2"/>
  <c r="BA16" i="2" s="1"/>
  <c r="BC15" i="2"/>
  <c r="BA15" i="2"/>
  <c r="BC13" i="2"/>
  <c r="BA13" i="2"/>
  <c r="BC12" i="2"/>
  <c r="BA12" i="2"/>
  <c r="BC11" i="2"/>
  <c r="BC10" i="2"/>
  <c r="BC9" i="2"/>
  <c r="BA9" i="2"/>
  <c r="BC8" i="2"/>
  <c r="BC7" i="2"/>
  <c r="BC6" i="2"/>
  <c r="AU6" i="2"/>
  <c r="AU15" i="2"/>
  <c r="AU12" i="2"/>
  <c r="AU11" i="2"/>
  <c r="AU10" i="2"/>
  <c r="AU9" i="2"/>
  <c r="AU8" i="2"/>
  <c r="AW18" i="1"/>
  <c r="AU18" i="1"/>
  <c r="AW14" i="1"/>
  <c r="AU14" i="1"/>
  <c r="AW13" i="1"/>
  <c r="AU13" i="1"/>
  <c r="AW12" i="1"/>
  <c r="AU12" i="1"/>
  <c r="AW10" i="1"/>
  <c r="AU10" i="1"/>
  <c r="AW8" i="1"/>
  <c r="AU8" i="1"/>
  <c r="AU7" i="1"/>
  <c r="D19" i="1"/>
  <c r="H7" i="14"/>
  <c r="G7" i="14"/>
  <c r="F7" i="14"/>
  <c r="F8" i="14" s="1"/>
  <c r="E7" i="14"/>
  <c r="D7" i="14"/>
  <c r="C7" i="14"/>
  <c r="B7" i="14"/>
  <c r="B8" i="14" s="1"/>
  <c r="I8" i="14"/>
  <c r="H8" i="14"/>
  <c r="G6" i="14"/>
  <c r="G8" i="14" s="1"/>
  <c r="F6" i="14"/>
  <c r="E6" i="14"/>
  <c r="E8" i="14" s="1"/>
  <c r="M5" i="17"/>
  <c r="I5" i="17"/>
  <c r="D6" i="14"/>
  <c r="D8" i="14" s="1"/>
  <c r="C6" i="14"/>
  <c r="C8" i="14" s="1"/>
  <c r="G5" i="17"/>
  <c r="E5" i="17"/>
  <c r="C5" i="17"/>
  <c r="B6" i="14"/>
  <c r="AD15" i="3"/>
  <c r="O15" i="3"/>
  <c r="E15" i="3"/>
  <c r="AK7" i="2"/>
  <c r="AK9" i="2"/>
  <c r="AK13" i="2"/>
  <c r="AK6" i="2"/>
  <c r="AK10" i="2"/>
  <c r="AK12" i="2"/>
  <c r="AK15" i="2"/>
  <c r="AE7" i="2"/>
  <c r="AD16" i="2"/>
  <c r="AE16" i="2" s="1"/>
  <c r="AE10" i="2"/>
  <c r="AE13" i="2"/>
  <c r="S7" i="2"/>
  <c r="S13" i="2"/>
  <c r="S6" i="2"/>
  <c r="L16" i="2"/>
  <c r="M16" i="2" s="1"/>
  <c r="M9" i="2"/>
  <c r="M12" i="2"/>
  <c r="M15" i="2"/>
  <c r="F16" i="2"/>
  <c r="G12" i="2"/>
  <c r="G13" i="2"/>
  <c r="AO8" i="1"/>
  <c r="AO12" i="1"/>
  <c r="AO14" i="1"/>
  <c r="AO18" i="1"/>
  <c r="AK12" i="1"/>
  <c r="AK18" i="1"/>
  <c r="AD19" i="1"/>
  <c r="AE12" i="1"/>
  <c r="AE18" i="1"/>
  <c r="Y8" i="1"/>
  <c r="Y11" i="1"/>
  <c r="Y14" i="1"/>
  <c r="Y6" i="1"/>
  <c r="S8" i="1"/>
  <c r="S14" i="1"/>
  <c r="M11" i="1"/>
  <c r="M12" i="1"/>
  <c r="M17" i="1"/>
  <c r="M18" i="1"/>
  <c r="G12" i="1"/>
  <c r="G17" i="1"/>
  <c r="G18" i="1"/>
  <c r="AN15" i="3"/>
  <c r="AP16" i="2"/>
  <c r="AQ15" i="2"/>
  <c r="AQ12" i="2"/>
  <c r="AQ11" i="2"/>
  <c r="AQ10" i="2"/>
  <c r="AQ9" i="2"/>
  <c r="AQ8" i="2"/>
  <c r="AQ7" i="2"/>
  <c r="AQ6" i="2"/>
  <c r="AI15" i="3"/>
  <c r="Y15" i="3"/>
  <c r="AV16" i="2"/>
  <c r="AW16" i="2" s="1"/>
  <c r="AW15" i="2"/>
  <c r="AW12" i="2"/>
  <c r="AW11" i="2"/>
  <c r="AW10" i="2"/>
  <c r="AW9" i="2"/>
  <c r="AW8" i="2"/>
  <c r="AW7" i="2"/>
  <c r="AW6" i="2"/>
  <c r="AK11" i="2"/>
  <c r="AK8" i="2"/>
  <c r="AE15" i="2"/>
  <c r="AE14" i="2"/>
  <c r="AE12" i="2"/>
  <c r="AE11" i="2"/>
  <c r="AE9" i="2"/>
  <c r="AE8" i="2"/>
  <c r="AE6" i="2"/>
  <c r="Y15" i="2"/>
  <c r="Y14" i="2"/>
  <c r="Y13" i="2"/>
  <c r="Y12" i="2"/>
  <c r="Y11" i="2"/>
  <c r="Y10" i="2"/>
  <c r="Y9" i="2"/>
  <c r="Y8" i="2"/>
  <c r="Y7" i="2"/>
  <c r="Y6" i="2"/>
  <c r="S15" i="2"/>
  <c r="S12" i="2"/>
  <c r="S11" i="2"/>
  <c r="S10" i="2"/>
  <c r="S9" i="2"/>
  <c r="S8" i="2"/>
  <c r="M14" i="2"/>
  <c r="M13" i="2"/>
  <c r="M11" i="2"/>
  <c r="M10" i="2"/>
  <c r="M8" i="2"/>
  <c r="M7" i="2"/>
  <c r="M6" i="2"/>
  <c r="G15" i="2"/>
  <c r="G11" i="2"/>
  <c r="G10" i="2"/>
  <c r="G9" i="2"/>
  <c r="G8" i="2"/>
  <c r="G6" i="2"/>
  <c r="AO7" i="1"/>
  <c r="AO13" i="1"/>
  <c r="AP19" i="1"/>
  <c r="AQ19" i="1" s="1"/>
  <c r="AQ18" i="1"/>
  <c r="AQ14" i="1"/>
  <c r="AQ13" i="1"/>
  <c r="AQ12" i="1"/>
  <c r="AQ8" i="1"/>
  <c r="AQ7" i="1"/>
  <c r="AQ6" i="1"/>
  <c r="AK14" i="1"/>
  <c r="AK13" i="1"/>
  <c r="AK10" i="1"/>
  <c r="AK8" i="1"/>
  <c r="AK7" i="1"/>
  <c r="AK6" i="1"/>
  <c r="AE16" i="1"/>
  <c r="AE14" i="1"/>
  <c r="AE13" i="1"/>
  <c r="AE10" i="1"/>
  <c r="AE8" i="1"/>
  <c r="AE7" i="1"/>
  <c r="AE6" i="1"/>
  <c r="Y18" i="1"/>
  <c r="Y16" i="1"/>
  <c r="Y13" i="1"/>
  <c r="Y12" i="1"/>
  <c r="Y10" i="1"/>
  <c r="Y7" i="1"/>
  <c r="S18" i="1"/>
  <c r="S17" i="1"/>
  <c r="S16" i="1"/>
  <c r="S13" i="1"/>
  <c r="S12" i="1"/>
  <c r="S11" i="1"/>
  <c r="S10" i="1"/>
  <c r="S7" i="1"/>
  <c r="S6" i="1"/>
  <c r="L19" i="1"/>
  <c r="M19" i="1" s="1"/>
  <c r="M16" i="1"/>
  <c r="M14" i="1"/>
  <c r="M13" i="1"/>
  <c r="M10" i="1"/>
  <c r="M8" i="1"/>
  <c r="M7" i="1"/>
  <c r="M6" i="1"/>
  <c r="G7" i="1"/>
  <c r="G8" i="1"/>
  <c r="G10" i="1"/>
  <c r="G13" i="1"/>
  <c r="G14" i="1"/>
  <c r="G16" i="1"/>
  <c r="T15" i="3"/>
  <c r="J15" i="3"/>
  <c r="AJ16" i="2"/>
  <c r="X16" i="2"/>
  <c r="Y16" i="2" s="1"/>
  <c r="R16" i="2"/>
  <c r="G7" i="2"/>
  <c r="AJ19" i="1"/>
  <c r="X19" i="1"/>
  <c r="Y19" i="1"/>
  <c r="R19" i="1"/>
  <c r="S19" i="1" s="1"/>
  <c r="F19" i="1"/>
  <c r="G19" i="1" s="1"/>
  <c r="AL15" i="3"/>
  <c r="AT16" i="2"/>
  <c r="AS16" i="2"/>
  <c r="AM19" i="1"/>
  <c r="AG15" i="3"/>
  <c r="AN16" i="2"/>
  <c r="AM16" i="2"/>
  <c r="AO15" i="2"/>
  <c r="AO12" i="2"/>
  <c r="AO11" i="2"/>
  <c r="AO9" i="2"/>
  <c r="AO8" i="2"/>
  <c r="AO7" i="2"/>
  <c r="AO6" i="2"/>
  <c r="AC6" i="1"/>
  <c r="AI7" i="1"/>
  <c r="AI8" i="1"/>
  <c r="AI10" i="1"/>
  <c r="AI12" i="1"/>
  <c r="AI13" i="1"/>
  <c r="AI14" i="1"/>
  <c r="AI18" i="1"/>
  <c r="AB15" i="3"/>
  <c r="AH16" i="2"/>
  <c r="AG16" i="2"/>
  <c r="AI16" i="2" s="1"/>
  <c r="AI15" i="2"/>
  <c r="AI13" i="2"/>
  <c r="AI12" i="2"/>
  <c r="AI11" i="2"/>
  <c r="AI10" i="2"/>
  <c r="AI9" i="2"/>
  <c r="AI8" i="2"/>
  <c r="AI7" i="2"/>
  <c r="AI6" i="2"/>
  <c r="AH19" i="1"/>
  <c r="AI19" i="1" s="1"/>
  <c r="AG19" i="1"/>
  <c r="AK19" i="1" s="1"/>
  <c r="AI6" i="1"/>
  <c r="AC7" i="1"/>
  <c r="AC8" i="1"/>
  <c r="AC10" i="1"/>
  <c r="AC12" i="1"/>
  <c r="AC13" i="1"/>
  <c r="AC14" i="1"/>
  <c r="AC16" i="1"/>
  <c r="AC18" i="1"/>
  <c r="AC7" i="2"/>
  <c r="AC8" i="2"/>
  <c r="AC9" i="2"/>
  <c r="AC10" i="2"/>
  <c r="AC11" i="2"/>
  <c r="AC12" i="2"/>
  <c r="AC13" i="2"/>
  <c r="AC14" i="2"/>
  <c r="AC15" i="2"/>
  <c r="AC6" i="2"/>
  <c r="W13" i="2"/>
  <c r="W12" i="2"/>
  <c r="W15" i="3"/>
  <c r="AB16" i="2"/>
  <c r="AA16" i="2"/>
  <c r="AC16" i="2" s="1"/>
  <c r="AB19" i="1"/>
  <c r="AC19" i="1" s="1"/>
  <c r="AA19" i="1"/>
  <c r="AE19" i="1"/>
  <c r="O16" i="2"/>
  <c r="I16" i="2"/>
  <c r="O19" i="1"/>
  <c r="I19" i="1"/>
  <c r="K19" i="1" s="1"/>
  <c r="C15" i="3"/>
  <c r="R15" i="3"/>
  <c r="M15" i="3"/>
  <c r="V16" i="2"/>
  <c r="U16" i="2"/>
  <c r="P16" i="2"/>
  <c r="Q16" i="2" s="1"/>
  <c r="J16" i="2"/>
  <c r="D16" i="2"/>
  <c r="C16" i="2"/>
  <c r="G16" i="2" s="1"/>
  <c r="V19" i="1"/>
  <c r="U19" i="1"/>
  <c r="P19" i="1"/>
  <c r="Q19" i="1" s="1"/>
  <c r="J19" i="1"/>
  <c r="C19" i="1"/>
  <c r="E19" i="1" s="1"/>
  <c r="W19" i="1"/>
  <c r="AO16" i="2" l="1"/>
  <c r="K16" i="2"/>
  <c r="S16" i="2"/>
  <c r="AK16" i="2"/>
  <c r="AU16" i="2"/>
  <c r="W16" i="2"/>
  <c r="BC16" i="2"/>
  <c r="E16" i="2"/>
  <c r="AQ16" i="2"/>
</calcChain>
</file>

<file path=xl/sharedStrings.xml><?xml version="1.0" encoding="utf-8"?>
<sst xmlns="http://schemas.openxmlformats.org/spreadsheetml/2006/main" count="860" uniqueCount="169">
  <si>
    <t>FTIC ATTENDING                       PENSACOLA STATE</t>
  </si>
  <si>
    <t>2013-2014</t>
  </si>
  <si>
    <t>FALL 2014                                     (2015-1)</t>
  </si>
  <si>
    <t>2014-2015</t>
  </si>
  <si>
    <t>FALL 2015                                     (2016-1)</t>
  </si>
  <si>
    <t>2015-2016</t>
  </si>
  <si>
    <t>FALL 2016                                     (2017-1)</t>
  </si>
  <si>
    <t>2016-2017</t>
  </si>
  <si>
    <t>FALL 2017                                     (2018-1)</t>
  </si>
  <si>
    <t>#</t>
  </si>
  <si>
    <t>%</t>
  </si>
  <si>
    <t>ESCAMBIA COUNTY</t>
  </si>
  <si>
    <t>Escambia HS</t>
  </si>
  <si>
    <t>Pensacola HS</t>
  </si>
  <si>
    <t>George Stone</t>
  </si>
  <si>
    <t>*</t>
  </si>
  <si>
    <t>Pine Forest HS</t>
  </si>
  <si>
    <t>Judy Andrews</t>
  </si>
  <si>
    <t>Washington HS</t>
  </si>
  <si>
    <t>Northview HS</t>
  </si>
  <si>
    <t>West Florida Technical HS</t>
  </si>
  <si>
    <t>Pace Program</t>
  </si>
  <si>
    <t>Escambia Charter</t>
  </si>
  <si>
    <t>Newpoint Pensacola</t>
  </si>
  <si>
    <t>Escambia Virtual Academy</t>
  </si>
  <si>
    <t>ESCAMBIA COUNTY Total</t>
  </si>
  <si>
    <t>SANTA ROSA COUNTY</t>
  </si>
  <si>
    <t>Central HS</t>
  </si>
  <si>
    <t>Gulf Breeze HS</t>
  </si>
  <si>
    <t>Jay HS</t>
  </si>
  <si>
    <t>Milton HS</t>
  </si>
  <si>
    <t>Pace HS</t>
  </si>
  <si>
    <t>Navarre HS</t>
  </si>
  <si>
    <t>Berryhill Admin</t>
  </si>
  <si>
    <t>Learning Academy of SR</t>
  </si>
  <si>
    <t>SANTA ROSA COUNTY Total</t>
  </si>
  <si>
    <t>PRIVATE SCHOOLS</t>
  </si>
  <si>
    <t>Alethia Christian Academy</t>
  </si>
  <si>
    <t>Pensacola State Collegiate HS</t>
  </si>
  <si>
    <t>Pensacola Christian</t>
  </si>
  <si>
    <t>Pensacola Private School of Liberal Arts</t>
  </si>
  <si>
    <t>West Florida Baptist Academy</t>
  </si>
  <si>
    <t>East Hill Christian</t>
  </si>
  <si>
    <t>Santa Rosa Adult HS</t>
  </si>
  <si>
    <t>Santa Rosa Christian</t>
  </si>
  <si>
    <t>PRIVATE SCHOOLS Total</t>
  </si>
  <si>
    <t>Santa Rosa Adult High</t>
  </si>
  <si>
    <t>GRADUATES</t>
  </si>
  <si>
    <t>FALL 2018                                     (2019-1)</t>
  </si>
  <si>
    <t>2017-2018</t>
  </si>
  <si>
    <t>JM Tate HS</t>
  </si>
  <si>
    <t>Santa Rosa Virtual Academy</t>
  </si>
  <si>
    <t>Pensacola Catholic HS</t>
  </si>
  <si>
    <t>* All High School Graduates are confidential and not reported</t>
  </si>
  <si>
    <t>COHORT</t>
  </si>
  <si>
    <t>2018-2019</t>
  </si>
  <si>
    <t>FALL 2019                                     (2020-1)</t>
  </si>
  <si>
    <t>Lowest Value</t>
  </si>
  <si>
    <t>Highest Value</t>
  </si>
  <si>
    <t>Legend: Cohort and Graduates of High School</t>
  </si>
  <si>
    <t>Legend: Fall Enrolled at PSC</t>
  </si>
  <si>
    <t>* Number Value &lt; 10</t>
  </si>
  <si>
    <t>FALL 2014                                 (2015.1)</t>
  </si>
  <si>
    <t>FALL 2015                                     (2016.1)</t>
  </si>
  <si>
    <t>FALL 2016                                     (2017.1)</t>
  </si>
  <si>
    <t>FALL 2017                                     (2018.1)</t>
  </si>
  <si>
    <t>FALL 2018                                     (2019.1)</t>
  </si>
  <si>
    <t>FALL 2019                                     (2020.1)</t>
  </si>
  <si>
    <r>
      <t xml:space="preserve">DISTRICT HIGH SCHOOL </t>
    </r>
    <r>
      <rPr>
        <b/>
        <u/>
        <sz val="16"/>
        <color theme="1"/>
        <rFont val="Calibri"/>
        <family val="2"/>
        <scheme val="minor"/>
      </rPr>
      <t>PRIOR YEAR</t>
    </r>
    <r>
      <rPr>
        <b/>
        <sz val="16"/>
        <color theme="1"/>
        <rFont val="Calibri"/>
        <family val="2"/>
        <scheme val="minor"/>
      </rPr>
      <t xml:space="preserve"> GRADUATES 
FTIC ENROLLED AT PENSACOLA STATE COLLEGE 
FALL 2014 - 2019          
DEPARTMENT OF INSTITUTIONAL RESEARCH, 10/7/2019</t>
    </r>
  </si>
  <si>
    <t>FALL 2014                                     (2015.1)</t>
  </si>
  <si>
    <t>* George Stone, Judy Andrews, Pace Program, Escambia Charter, Newpoint Pensacola all excluded; Total number enrolled at PSC &lt; 10 every Fall semester</t>
  </si>
  <si>
    <t>* Santa Rosa Adult High, Santa Rosa Virtual Academy, Berryhill Admin, Learning Academy of SR all excluded; Total number enrolled at PSC &lt; 10 every Fall semester</t>
  </si>
  <si>
    <t>* Percent of graduated high school cohort excluded; data not available from private schools</t>
  </si>
  <si>
    <t>LEGEND</t>
  </si>
  <si>
    <t xml:space="preserve">Percent of Graduated Cohort from High School </t>
  </si>
  <si>
    <t>Headcount of Students Enrolled at PSC</t>
  </si>
  <si>
    <t>2019-2020</t>
  </si>
  <si>
    <t>FALL 2020                                     (2021.1)</t>
  </si>
  <si>
    <t>FALL 2020                                    (2021.1)</t>
  </si>
  <si>
    <t>FALL 2020                                     (2021-1)</t>
  </si>
  <si>
    <t>2020-21</t>
  </si>
  <si>
    <t>FALL 2021                                    (2022.1)</t>
  </si>
  <si>
    <t>FALL 2021                                     (2022-1)</t>
  </si>
  <si>
    <t>Escambia County Schools</t>
  </si>
  <si>
    <t>Semester</t>
  </si>
  <si>
    <t>20151</t>
  </si>
  <si>
    <t>20152</t>
  </si>
  <si>
    <t>20161</t>
  </si>
  <si>
    <t>20162</t>
  </si>
  <si>
    <t>20171</t>
  </si>
  <si>
    <t>20172</t>
  </si>
  <si>
    <t>20181</t>
  </si>
  <si>
    <t>20182</t>
  </si>
  <si>
    <t>20191</t>
  </si>
  <si>
    <t>20192</t>
  </si>
  <si>
    <t>20201</t>
  </si>
  <si>
    <t>20202</t>
  </si>
  <si>
    <t>20211</t>
  </si>
  <si>
    <t>N</t>
  </si>
  <si>
    <t>1 Escambia High</t>
  </si>
  <si>
    <t>2 Pensacola High</t>
  </si>
  <si>
    <t>3 J.M. Tate High</t>
  </si>
  <si>
    <t>4 George Stone Technical High</t>
  </si>
  <si>
    <t>6 Judy Andrews Educational Center</t>
  </si>
  <si>
    <t>7 Washington High</t>
  </si>
  <si>
    <t>8 Northview High</t>
  </si>
  <si>
    <t>9 West Florida Technical High</t>
  </si>
  <si>
    <t>9.1 Pace Center for Girls</t>
  </si>
  <si>
    <t>9.2 Escambia Charter</t>
  </si>
  <si>
    <t>9.3 Newpoint Pensacola</t>
  </si>
  <si>
    <t>9.4 Escambia Virtual Academy</t>
  </si>
  <si>
    <t>5 Pine Forest High</t>
  </si>
  <si>
    <t>Santa Rosa County Schools</t>
  </si>
  <si>
    <t>1 Central High</t>
  </si>
  <si>
    <t>2 Gulf Breeze High</t>
  </si>
  <si>
    <t>3 Jay High</t>
  </si>
  <si>
    <t>4 Milton High</t>
  </si>
  <si>
    <t>5 Pace High</t>
  </si>
  <si>
    <t>6 Navarre High</t>
  </si>
  <si>
    <t>7 Santa Rosa Adult High</t>
  </si>
  <si>
    <t>8 Santa Rosa Virtual Academy</t>
  </si>
  <si>
    <t>9 Berryhill Admin</t>
  </si>
  <si>
    <t>9.1 Learning Academy of Santa Rosa</t>
  </si>
  <si>
    <t>Private Schools</t>
  </si>
  <si>
    <t>1 Alethia Christian Academy</t>
  </si>
  <si>
    <t>2 Pensacola State Collegiate High</t>
  </si>
  <si>
    <t>3 Pensacola Catholic High</t>
  </si>
  <si>
    <t>4 Pensacola Christian</t>
  </si>
  <si>
    <t>5 Pensacola Private School of Liberal Arts</t>
  </si>
  <si>
    <t>6 West Florida Baptist Academy</t>
  </si>
  <si>
    <t>7 East Hill Chrisitan</t>
  </si>
  <si>
    <t>8 Santa Rosa Adult High</t>
  </si>
  <si>
    <t>9 Santa Rosa Christian</t>
  </si>
  <si>
    <t>SPRING 2015                                 (2015-2)</t>
  </si>
  <si>
    <t>SPRING 2016                                     (2016-2)</t>
  </si>
  <si>
    <t>SPRING 2017                                     (2017-2)</t>
  </si>
  <si>
    <t>SPRING 2018                                     (2018-2)</t>
  </si>
  <si>
    <t>SPRING 2019                                     (2019-2)</t>
  </si>
  <si>
    <t>SPRING 2020                                     (2020-2)</t>
  </si>
  <si>
    <t>SPRING 2021                                     (2021-2)</t>
  </si>
  <si>
    <t>SPRING 2022                                     (2022-2)</t>
  </si>
  <si>
    <t>Major</t>
  </si>
  <si>
    <t>CYRTR</t>
  </si>
  <si>
    <t>20212</t>
  </si>
  <si>
    <t>DUAL-AA</t>
  </si>
  <si>
    <t>DUAL-AS</t>
  </si>
  <si>
    <t>Dual-Enrolled Total</t>
  </si>
  <si>
    <t>20141</t>
  </si>
  <si>
    <t>20142</t>
  </si>
  <si>
    <t>Dual-Enrolled Graduates</t>
  </si>
  <si>
    <t>2021-22</t>
  </si>
  <si>
    <t>FALL 2021                                     (2022.1)</t>
  </si>
  <si>
    <t>FALL 2019                                    (2020.1)</t>
  </si>
  <si>
    <t>FALL 2013                                     (2014.1)</t>
  </si>
  <si>
    <t>SPRING 2014                                 (2014-2)</t>
  </si>
  <si>
    <t>SPRING 2015                                     (2015-2)</t>
  </si>
  <si>
    <t>FALL 2015                                    (2016.1)</t>
  </si>
  <si>
    <t>2019-20</t>
  </si>
  <si>
    <t>FALL 2021                                   (2022.1)</t>
  </si>
  <si>
    <t>From: https://knowyourdatafl.org/views/PK12-HighSchoolGraduationCohort/HIGHSCHOOLGRADUATIONCOHORT-BUILDATABLE?%3AshowAppBanner=false&amp;%3Adisplay_count=n&amp;%3AshowVizHome=n&amp;%3Aorigin=viz_share_link&amp;%3AisGuestRedirectFromVizportal=y&amp;%3Aembed=y</t>
  </si>
  <si>
    <t>2022-23</t>
  </si>
  <si>
    <t>FALL 2022                                   (2023.1)</t>
  </si>
  <si>
    <t>FALL 2022                                    (2023.1)</t>
  </si>
  <si>
    <t>FALL 2022                                     (2023.1)</t>
  </si>
  <si>
    <t>FALL 2022                                     (2023-1)</t>
  </si>
  <si>
    <t>FALL 2022                                    (2023-1)</t>
  </si>
  <si>
    <t>SPRING 2023                                     (2023-2)</t>
  </si>
  <si>
    <r>
      <t xml:space="preserve">DISTRICT HIGH SCHOOL </t>
    </r>
    <r>
      <rPr>
        <b/>
        <u/>
        <sz val="16"/>
        <color theme="1"/>
        <rFont val="Calibri"/>
        <family val="2"/>
        <scheme val="minor"/>
      </rPr>
      <t>PRIOR YEAR</t>
    </r>
    <r>
      <rPr>
        <b/>
        <sz val="16"/>
        <color theme="1"/>
        <rFont val="Calibri"/>
        <family val="2"/>
        <scheme val="minor"/>
      </rPr>
      <t xml:space="preserve"> GRADUATES 
FTIC ENROLLED AT PENSACOLA STATE COLLEGE 
FALL 2014 - 2023          
DEPARTMENT OF INSTITUTIONAL RESEARCH, 10/7/2019</t>
    </r>
  </si>
  <si>
    <t>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</si>
</sst>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#####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9.5"/>
      <color rgb="FF112277"/>
      <name val="Arial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B0B7BB"/>
      </left>
      <right/>
      <top/>
      <bottom/>
      <diagonal/>
    </border>
    <border>
      <left style="thin">
        <color rgb="FFC1C1C1"/>
      </left>
      <right style="thin">
        <color rgb="FFC1C1C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</cellStyleXfs>
  <cellXfs count="187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9" fontId="3" fillId="0" borderId="2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1" fontId="3" fillId="0" borderId="43" xfId="0" applyNumberFormat="1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9" fontId="3" fillId="0" borderId="9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9" fontId="3" fillId="0" borderId="19" xfId="0" applyNumberFormat="1" applyFont="1" applyBorder="1" applyAlignment="1">
      <alignment horizontal="center" vertical="center" wrapText="1"/>
    </xf>
    <xf numFmtId="1" fontId="3" fillId="0" borderId="20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9" fontId="3" fillId="0" borderId="19" xfId="0" applyNumberFormat="1" applyFont="1" applyBorder="1" applyAlignment="1">
      <alignment horizontal="center" vertical="center"/>
    </xf>
    <xf numFmtId="9" fontId="3" fillId="0" borderId="19" xfId="1" applyFont="1" applyBorder="1" applyAlignment="1">
      <alignment horizontal="center" vertical="center"/>
    </xf>
    <xf numFmtId="9" fontId="3" fillId="0" borderId="21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9" fontId="3" fillId="0" borderId="21" xfId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32" xfId="0" applyFont="1" applyBorder="1" applyAlignment="1">
      <alignment vertical="center" wrapText="1"/>
    </xf>
    <xf numFmtId="0" fontId="2" fillId="5" borderId="23" xfId="0" applyFont="1" applyFill="1" applyBorder="1" applyAlignment="1">
      <alignment vertical="center"/>
    </xf>
    <xf numFmtId="0" fontId="3" fillId="7" borderId="23" xfId="3" applyFont="1" applyBorder="1" applyAlignment="1">
      <alignment vertical="center"/>
    </xf>
    <xf numFmtId="0" fontId="3" fillId="7" borderId="24" xfId="3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2" fillId="0" borderId="22" xfId="0" applyFont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3" fillId="0" borderId="25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13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0" fillId="0" borderId="1" xfId="0" applyBorder="1"/>
    <xf numFmtId="0" fontId="0" fillId="0" borderId="44" xfId="0" applyBorder="1"/>
    <xf numFmtId="0" fontId="8" fillId="0" borderId="44" xfId="0" applyFont="1" applyBorder="1" applyAlignment="1">
      <alignment horizontal="center"/>
    </xf>
    <xf numFmtId="0" fontId="0" fillId="0" borderId="45" xfId="0" applyBorder="1"/>
    <xf numFmtId="0" fontId="0" fillId="0" borderId="4" xfId="0" applyBorder="1"/>
    <xf numFmtId="0" fontId="0" fillId="0" borderId="46" xfId="0" applyBorder="1"/>
    <xf numFmtId="0" fontId="0" fillId="0" borderId="8" xfId="0" applyBorder="1"/>
    <xf numFmtId="0" fontId="0" fillId="0" borderId="29" xfId="0" applyBorder="1"/>
    <xf numFmtId="0" fontId="0" fillId="0" borderId="47" xfId="0" applyBorder="1"/>
    <xf numFmtId="0" fontId="3" fillId="0" borderId="12" xfId="0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0" fontId="2" fillId="0" borderId="41" xfId="0" applyFont="1" applyBorder="1" applyAlignment="1">
      <alignment vertical="center" wrapText="1"/>
    </xf>
    <xf numFmtId="0" fontId="3" fillId="0" borderId="40" xfId="0" applyFont="1" applyBorder="1" applyAlignment="1">
      <alignment horizontal="center" vertical="center" wrapText="1"/>
    </xf>
    <xf numFmtId="0" fontId="2" fillId="3" borderId="23" xfId="0" applyFont="1" applyFill="1" applyBorder="1" applyAlignment="1">
      <alignment vertical="center"/>
    </xf>
    <xf numFmtId="0" fontId="2" fillId="0" borderId="41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7" xfId="0" applyFont="1" applyFill="1" applyBorder="1" applyAlignment="1">
      <alignment vertical="center"/>
    </xf>
    <xf numFmtId="9" fontId="3" fillId="0" borderId="3" xfId="0" applyNumberFormat="1" applyFont="1" applyBorder="1" applyAlignment="1">
      <alignment horizontal="center" vertical="center"/>
    </xf>
    <xf numFmtId="0" fontId="3" fillId="0" borderId="20" xfId="1" applyNumberFormat="1" applyFont="1" applyBorder="1" applyAlignment="1">
      <alignment horizontal="center" vertical="center"/>
    </xf>
    <xf numFmtId="9" fontId="4" fillId="0" borderId="28" xfId="0" applyNumberFormat="1" applyFont="1" applyBorder="1" applyAlignment="1">
      <alignment horizontal="center" vertical="center"/>
    </xf>
    <xf numFmtId="9" fontId="4" fillId="0" borderId="10" xfId="0" applyNumberFormat="1" applyFont="1" applyBorder="1" applyAlignment="1">
      <alignment horizontal="center" vertical="center"/>
    </xf>
    <xf numFmtId="0" fontId="2" fillId="2" borderId="50" xfId="0" applyFont="1" applyFill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48" xfId="0" applyFont="1" applyBorder="1" applyAlignment="1">
      <alignment vertical="center" wrapText="1"/>
    </xf>
    <xf numFmtId="9" fontId="3" fillId="0" borderId="21" xfId="0" applyNumberFormat="1" applyFont="1" applyBorder="1" applyAlignment="1">
      <alignment horizontal="center" vertical="center" wrapText="1"/>
    </xf>
    <xf numFmtId="9" fontId="9" fillId="0" borderId="27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3" fillId="6" borderId="23" xfId="2" applyFont="1" applyBorder="1" applyAlignment="1">
      <alignment vertical="center"/>
    </xf>
    <xf numFmtId="0" fontId="3" fillId="6" borderId="20" xfId="2" applyFont="1" applyBorder="1" applyAlignment="1">
      <alignment vertical="center"/>
    </xf>
    <xf numFmtId="9" fontId="3" fillId="0" borderId="2" xfId="0" applyNumberFormat="1" applyFont="1" applyBorder="1" applyAlignment="1">
      <alignment horizontal="center" vertical="center"/>
    </xf>
    <xf numFmtId="0" fontId="3" fillId="6" borderId="24" xfId="2" applyFont="1" applyBorder="1" applyAlignment="1">
      <alignment vertical="center"/>
    </xf>
    <xf numFmtId="0" fontId="3" fillId="0" borderId="54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3" borderId="24" xfId="0" applyFont="1" applyFill="1" applyBorder="1" applyAlignment="1">
      <alignment vertical="center"/>
    </xf>
    <xf numFmtId="0" fontId="2" fillId="0" borderId="5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0" fillId="8" borderId="55" xfId="0" applyFont="1" applyFill="1" applyBorder="1" applyAlignment="1">
      <alignment horizontal="center"/>
    </xf>
    <xf numFmtId="0" fontId="10" fillId="8" borderId="55" xfId="0" applyFont="1" applyFill="1" applyBorder="1" applyAlignment="1">
      <alignment horizontal="left" vertical="top"/>
    </xf>
    <xf numFmtId="164" fontId="0" fillId="9" borderId="56" xfId="0" applyNumberFormat="1" applyFill="1" applyBorder="1" applyAlignment="1">
      <alignment horizontal="right"/>
    </xf>
    <xf numFmtId="164" fontId="0" fillId="10" borderId="56" xfId="0" applyNumberFormat="1" applyFill="1" applyBorder="1" applyAlignment="1">
      <alignment horizontal="right"/>
    </xf>
    <xf numFmtId="164" fontId="0" fillId="0" borderId="0" xfId="0" applyNumberFormat="1"/>
    <xf numFmtId="9" fontId="3" fillId="0" borderId="17" xfId="0" applyNumberFormat="1" applyFont="1" applyBorder="1" applyAlignment="1">
      <alignment horizontal="center" vertical="center"/>
    </xf>
    <xf numFmtId="164" fontId="0" fillId="9" borderId="59" xfId="0" applyNumberFormat="1" applyFill="1" applyBorder="1" applyAlignment="1">
      <alignment horizontal="right"/>
    </xf>
    <xf numFmtId="0" fontId="3" fillId="11" borderId="33" xfId="0" applyFont="1" applyFill="1" applyBorder="1" applyAlignment="1">
      <alignment vertical="center"/>
    </xf>
    <xf numFmtId="0" fontId="3" fillId="0" borderId="38" xfId="0" applyFont="1" applyBorder="1" applyAlignment="1">
      <alignment vertical="center" wrapText="1"/>
    </xf>
    <xf numFmtId="0" fontId="9" fillId="0" borderId="34" xfId="0" applyFont="1" applyBorder="1" applyAlignment="1">
      <alignment vertical="center"/>
    </xf>
    <xf numFmtId="164" fontId="0" fillId="0" borderId="59" xfId="0" applyNumberForma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2" fillId="0" borderId="61" xfId="0" applyFont="1" applyBorder="1" applyAlignment="1">
      <alignment vertical="center" wrapText="1"/>
    </xf>
    <xf numFmtId="9" fontId="3" fillId="0" borderId="32" xfId="0" applyNumberFormat="1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9" fontId="3" fillId="0" borderId="28" xfId="0" applyNumberFormat="1" applyFont="1" applyBorder="1" applyAlignment="1">
      <alignment horizontal="center" vertical="center"/>
    </xf>
    <xf numFmtId="0" fontId="2" fillId="3" borderId="44" xfId="0" applyFont="1" applyFill="1" applyBorder="1" applyAlignment="1">
      <alignment vertical="center"/>
    </xf>
    <xf numFmtId="0" fontId="3" fillId="0" borderId="51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164" fontId="0" fillId="0" borderId="56" xfId="0" applyNumberFormat="1" applyBorder="1" applyAlignment="1">
      <alignment horizontal="right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10" fillId="8" borderId="55" xfId="0" applyFont="1" applyFill="1" applyBorder="1" applyAlignment="1">
      <alignment horizontal="center" vertical="center"/>
    </xf>
    <xf numFmtId="0" fontId="10" fillId="8" borderId="55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22" xfId="3" applyFont="1" applyBorder="1" applyAlignment="1">
      <alignment horizontal="center" vertical="center"/>
    </xf>
    <xf numFmtId="0" fontId="3" fillId="7" borderId="23" xfId="3" applyFont="1" applyBorder="1" applyAlignment="1">
      <alignment horizontal="center" vertical="center"/>
    </xf>
    <xf numFmtId="0" fontId="3" fillId="7" borderId="24" xfId="3" applyFont="1" applyBorder="1" applyAlignment="1">
      <alignment horizontal="center" vertical="center"/>
    </xf>
    <xf numFmtId="0" fontId="3" fillId="7" borderId="6" xfId="3" applyFont="1" applyBorder="1" applyAlignment="1">
      <alignment horizontal="center" vertical="center"/>
    </xf>
    <xf numFmtId="0" fontId="3" fillId="7" borderId="7" xfId="3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5" borderId="22" xfId="0" applyFont="1" applyFill="1" applyBorder="1" applyAlignment="1">
      <alignment vertical="center"/>
    </xf>
    <xf numFmtId="0" fontId="2" fillId="5" borderId="23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3" borderId="23" xfId="0" applyFont="1" applyFill="1" applyBorder="1" applyAlignment="1">
      <alignment vertical="center"/>
    </xf>
    <xf numFmtId="0" fontId="2" fillId="3" borderId="22" xfId="0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10" fillId="8" borderId="58" xfId="0" applyFont="1" applyFill="1" applyBorder="1" applyAlignment="1">
      <alignment horizontal="center"/>
    </xf>
    <xf numFmtId="0" fontId="10" fillId="8" borderId="0" xfId="0" applyFont="1" applyFill="1" applyAlignment="1">
      <alignment horizontal="center"/>
    </xf>
  </cellXfs>
  <cellStyles count="4">
    <cellStyle name="20% - Accent4" xfId="2" builtinId="42"/>
    <cellStyle name="20% - Accent6" xfId="3" builtinId="50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Gulf Breeze High School</a:t>
            </a:r>
          </a:p>
          <a:p>
            <a:pPr>
              <a:defRPr/>
            </a:pPr>
            <a:r>
              <a:rPr lang="en-US"/>
              <a:t>Graduates</a:t>
            </a:r>
            <a:r>
              <a:rPr lang="en-US" baseline="0"/>
              <a:t> Enrolled at PSC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Percent Enrolled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('FTIC at PSC - Santa Rosa'!$G$7,'FTIC at PSC - Santa Rosa'!$M$7,'FTIC at PSC - Santa Rosa'!$S$7,'FTIC at PSC - Santa Rosa'!$Y$7,'FTIC at PSC - Santa Rosa'!$AE$7,'FTIC at PSC - Santa Rosa'!$AK$7,'FTIC at PSC - Santa Rosa'!$AQ$7,'FTIC at PSC - Santa Rosa'!$AW$7,'FTIC at PSC - Santa Rosa'!$BC$7,'FTIC at PSC - Santa Rosa'!$BI$7)</c:f>
              <c:numCache>
                <c:formatCode>0%</c:formatCode>
                <c:ptCount val="10"/>
                <c:pt idx="0">
                  <c:v>3.7499999999999999E-2</c:v>
                </c:pt>
                <c:pt idx="1">
                  <c:v>3.7356321839080463E-2</c:v>
                </c:pt>
                <c:pt idx="2">
                  <c:v>3.0726256983240222E-2</c:v>
                </c:pt>
                <c:pt idx="3">
                  <c:v>3.9260969976905313E-2</c:v>
                </c:pt>
                <c:pt idx="4">
                  <c:v>3.7558685446009391E-2</c:v>
                </c:pt>
                <c:pt idx="5">
                  <c:v>2.8503562945368172E-2</c:v>
                </c:pt>
                <c:pt idx="6">
                  <c:v>4.068522483940043E-2</c:v>
                </c:pt>
                <c:pt idx="7">
                  <c:v>4.5783132530120479E-2</c:v>
                </c:pt>
                <c:pt idx="8">
                  <c:v>1.9148936170212766E-2</c:v>
                </c:pt>
                <c:pt idx="9">
                  <c:v>3.2188841201716736E-2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3-4D42-9279-A43715CAD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737648"/>
        <c:axId val="313738064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Santa Rosa'!$F$3,'FTIC at PSC - Santa Rosa'!$L$3,'FTIC at PSC - Santa Rosa'!$R$3,'FTIC at PSC - Santa Rosa'!$X$3,'FTIC at PSC - Santa Rosa'!$AD$3,'FTIC at PSC - Santa Rosa'!$AJ$3,'FTIC at PSC - Santa Rosa'!$AP$3,'FTIC at PSC - Santa Rosa'!$AV$3,'FTIC at PSC - Santa Rosa'!$BB$3,'FTIC at PSC - Santa Rosa'!$BH$3)</c:f>
              <c:strCache>
                <c:ptCount val="10"/>
                <c:pt idx="0">
                  <c:v>SPRING 2014                                 (2014-2)</c:v>
                </c:pt>
                <c:pt idx="1">
                  <c:v>SPRING 2015                                     (2015-2)</c:v>
                </c:pt>
                <c:pt idx="2">
                  <c:v>SPRING 2016                                     (2016-2)</c:v>
                </c:pt>
                <c:pt idx="3">
                  <c:v>SPRING 2017                                     (2017-2)</c:v>
                </c:pt>
                <c:pt idx="4">
                  <c:v>SPRING 2018                                     (2018-2)</c:v>
                </c:pt>
                <c:pt idx="5">
                  <c:v>SPRING 2019                                     (2019-2)</c:v>
                </c:pt>
                <c:pt idx="6">
                  <c:v>SPRING 2020                                     (2020-2)</c:v>
                </c:pt>
                <c:pt idx="7">
                  <c:v>SPRING 2021                                     (2021-2)</c:v>
                </c:pt>
                <c:pt idx="8">
                  <c:v>SPRING 2022                                     (2022-2)</c:v>
                </c:pt>
                <c:pt idx="9">
                  <c:v>SPRING 2023                                     (2023-2)</c:v>
                </c:pt>
              </c:strCache>
            </c:strRef>
          </c:cat>
          <c:val>
            <c:numRef>
              <c:f>('FTIC at PSC - Santa Rosa'!$F$7,'FTIC at PSC - Santa Rosa'!$L$7,'FTIC at PSC - Santa Rosa'!$R$7,'FTIC at PSC - Santa Rosa'!$X$7,'FTIC at PSC - Santa Rosa'!$AD$7,'FTIC at PSC - Santa Rosa'!$AJ$7,'FTIC at PSC - Santa Rosa'!$AP$7,'FTIC at PSC - Santa Rosa'!$AV$7,'FTIC at PSC - Santa Rosa'!$BB$7,'FTIC at PSC - Santa Rosa'!$BH$7)</c:f>
              <c:numCache>
                <c:formatCode>General</c:formatCode>
                <c:ptCount val="10"/>
                <c:pt idx="0">
                  <c:v>12</c:v>
                </c:pt>
                <c:pt idx="1">
                  <c:v>13</c:v>
                </c:pt>
                <c:pt idx="2">
                  <c:v>11</c:v>
                </c:pt>
                <c:pt idx="3">
                  <c:v>17</c:v>
                </c:pt>
                <c:pt idx="4">
                  <c:v>16</c:v>
                </c:pt>
                <c:pt idx="5">
                  <c:v>12</c:v>
                </c:pt>
                <c:pt idx="6">
                  <c:v>19</c:v>
                </c:pt>
                <c:pt idx="7">
                  <c:v>19</c:v>
                </c:pt>
                <c:pt idx="8">
                  <c:v>9</c:v>
                </c:pt>
                <c:pt idx="9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A3-4D42-9279-A43715CAD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521856"/>
        <c:axId val="357519360"/>
      </c:lineChart>
      <c:catAx>
        <c:axId val="35752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519360"/>
        <c:crosses val="autoZero"/>
        <c:auto val="1"/>
        <c:lblAlgn val="ctr"/>
        <c:lblOffset val="100"/>
        <c:noMultiLvlLbl val="0"/>
      </c:catAx>
      <c:valAx>
        <c:axId val="357519360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Headcount of Enrolled Students at PSC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521856"/>
        <c:crosses val="autoZero"/>
        <c:crossBetween val="between"/>
      </c:valAx>
      <c:valAx>
        <c:axId val="313738064"/>
        <c:scaling>
          <c:orientation val="minMax"/>
          <c:max val="0.35000000000000003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Graduated HS Cohort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737648"/>
        <c:crosses val="max"/>
        <c:crossBetween val="between"/>
      </c:valAx>
      <c:catAx>
        <c:axId val="313737648"/>
        <c:scaling>
          <c:orientation val="minMax"/>
        </c:scaling>
        <c:delete val="1"/>
        <c:axPos val="b"/>
        <c:majorTickMark val="out"/>
        <c:minorTickMark val="none"/>
        <c:tickLblPos val="nextTo"/>
        <c:crossAx val="3137380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Washington High School</a:t>
            </a:r>
          </a:p>
          <a:p>
            <a:pPr>
              <a:defRPr/>
            </a:pPr>
            <a:r>
              <a:rPr lang="en-US"/>
              <a:t>Graduates Enrolled at PSC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Percent Enrolled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Escambia'!$D$3,'FTIC at PSC - Escambia'!$J$3,'FTIC at PSC - Escambia'!$P$3,'FTIC at PSC - Escambia'!$V$3,'FTIC at PSC - Escambia'!$AB$3,'FTIC at PSC - Escambia'!$AH$3:$AI$3)</c:f>
              <c:strCache>
                <c:ptCount val="7"/>
                <c:pt idx="0">
                  <c:v>FALL 2014                                 (2015.1)</c:v>
                </c:pt>
                <c:pt idx="1">
                  <c:v>FALL 2015                                     (2016.1)</c:v>
                </c:pt>
                <c:pt idx="2">
                  <c:v>FALL 2016                                     (2017.1)</c:v>
                </c:pt>
                <c:pt idx="3">
                  <c:v>FALL 2017                                     (2018.1)</c:v>
                </c:pt>
                <c:pt idx="4">
                  <c:v>FALL 2018                                     (2019.1)</c:v>
                </c:pt>
                <c:pt idx="5">
                  <c:v>FALL 2019                                     (2020.1)</c:v>
                </c:pt>
                <c:pt idx="6">
                  <c:v>FALL 2019                                     (2020.1)</c:v>
                </c:pt>
              </c:strCache>
            </c:strRef>
          </c:cat>
          <c:val>
            <c:numRef>
              <c:f>('FTIC at PSC - Escambia'!$G$12,'FTIC at PSC - Escambia'!$M$12,'FTIC at PSC - Escambia'!$S$12,'FTIC at PSC - Escambia'!$Y$12,'FTIC at PSC - Escambia'!$AE$12,'FTIC at PSC - Escambia'!$AK$12,'FTIC at PSC - Escambia'!$AQ$12,'FTIC at PSC - Escambia'!$AW$12,'FTIC at PSC - Escambia'!$BC$12)</c:f>
              <c:numCache>
                <c:formatCode>0%</c:formatCode>
                <c:ptCount val="9"/>
                <c:pt idx="0">
                  <c:v>6.6445182724252497E-2</c:v>
                </c:pt>
                <c:pt idx="1">
                  <c:v>3.9577836411609502E-2</c:v>
                </c:pt>
                <c:pt idx="2">
                  <c:v>8.0745341614906832E-2</c:v>
                </c:pt>
                <c:pt idx="3">
                  <c:v>6.8870523415977963E-2</c:v>
                </c:pt>
                <c:pt idx="4">
                  <c:v>5.4830287206266322E-2</c:v>
                </c:pt>
                <c:pt idx="5">
                  <c:v>4.5584045584045586E-2</c:v>
                </c:pt>
                <c:pt idx="6">
                  <c:v>7.7348066298342538E-2</c:v>
                </c:pt>
                <c:pt idx="7">
                  <c:v>9.9337748344370855E-2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79-4546-B71C-BC82091CC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709504"/>
        <c:axId val="313706176"/>
      </c:barChart>
      <c:lineChart>
        <c:grouping val="standard"/>
        <c:varyColors val="0"/>
        <c:ser>
          <c:idx val="0"/>
          <c:order val="0"/>
          <c:tx>
            <c:v>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Escambia'!$G$3,'FTIC at PSC - Escambia'!$M$3,'FTIC at PSC - Escambia'!$S$3,'FTIC at PSC - Escambia'!$Y$3,'FTIC at PSC - Escambia'!$AE$3,'FTIC at PSC - Escambia'!$AK$3,'FTIC at PSC - Escambia'!$AQ$3,'FTIC at PSC - Escambia'!$AW$3,'FTIC at PSC - Escambia'!$BC$3)</c:f>
              <c:strCache>
                <c:ptCount val="9"/>
                <c:pt idx="0">
                  <c:v>SPRING 2015                                 (2015-2)</c:v>
                </c:pt>
                <c:pt idx="1">
                  <c:v>SPRING 2016                                     (2016-2)</c:v>
                </c:pt>
                <c:pt idx="2">
                  <c:v>SPRING 2017                                     (2017-2)</c:v>
                </c:pt>
                <c:pt idx="3">
                  <c:v>SPRING 2018                                     (2018-2)</c:v>
                </c:pt>
                <c:pt idx="4">
                  <c:v>SPRING 2019                                     (2019-2)</c:v>
                </c:pt>
                <c:pt idx="5">
                  <c:v>SPRING 2020                                     (2020-2)</c:v>
                </c:pt>
                <c:pt idx="6">
                  <c:v>SPRING 2021                                     (2021-2)</c:v>
                </c:pt>
                <c:pt idx="7">
                  <c:v>SPRING 2022                                     (2022-2)</c:v>
                </c:pt>
                <c:pt idx="8">
                  <c:v>SPRING 2023                                     (2023-2)</c:v>
                </c:pt>
              </c:strCache>
            </c:strRef>
          </c:cat>
          <c:val>
            <c:numRef>
              <c:f>('FTIC at PSC - Escambia'!$F$12,'FTIC at PSC - Escambia'!$L$12,'FTIC at PSC - Escambia'!$R$12,'FTIC at PSC - Escambia'!$X$12,'FTIC at PSC - Escambia'!$AD$12,'FTIC at PSC - Escambia'!$AJ$12,'FTIC at PSC - Escambia'!$AP$12,'FTIC at PSC - Escambia'!$AV$12,'FTIC at PSC - Escambia'!$BB$12)</c:f>
              <c:numCache>
                <c:formatCode>General</c:formatCode>
                <c:ptCount val="9"/>
                <c:pt idx="0">
                  <c:v>20</c:v>
                </c:pt>
                <c:pt idx="1">
                  <c:v>15</c:v>
                </c:pt>
                <c:pt idx="2">
                  <c:v>26</c:v>
                </c:pt>
                <c:pt idx="3">
                  <c:v>25</c:v>
                </c:pt>
                <c:pt idx="4">
                  <c:v>21</c:v>
                </c:pt>
                <c:pt idx="5">
                  <c:v>16</c:v>
                </c:pt>
                <c:pt idx="6">
                  <c:v>28</c:v>
                </c:pt>
                <c:pt idx="7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79-4546-B71C-BC82091CC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519072"/>
        <c:axId val="309518656"/>
      </c:lineChart>
      <c:catAx>
        <c:axId val="30951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518656"/>
        <c:crosses val="autoZero"/>
        <c:auto val="1"/>
        <c:lblAlgn val="ctr"/>
        <c:lblOffset val="100"/>
        <c:noMultiLvlLbl val="0"/>
      </c:catAx>
      <c:valAx>
        <c:axId val="309518656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Headcount of Enrolled Students at PSC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519072"/>
        <c:crosses val="autoZero"/>
        <c:crossBetween val="between"/>
      </c:valAx>
      <c:valAx>
        <c:axId val="313706176"/>
        <c:scaling>
          <c:orientation val="minMax"/>
          <c:max val="0.35000000000000003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Graduated HS Cohort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709504"/>
        <c:crosses val="max"/>
        <c:crossBetween val="between"/>
      </c:valAx>
      <c:catAx>
        <c:axId val="313709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37061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JM Tate High School</a:t>
            </a:r>
          </a:p>
          <a:p>
            <a:pPr>
              <a:defRPr/>
            </a:pPr>
            <a:r>
              <a:rPr lang="en-US"/>
              <a:t>Graduates Enrolled at PSC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Percent Enrolled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Escambia'!$D$3,'FTIC at PSC - Escambia'!$J$3,'FTIC at PSC - Escambia'!$P$3,'FTIC at PSC - Escambia'!$V$3,'FTIC at PSC - Escambia'!$AB$3,'FTIC at PSC - Escambia'!$AH$3:$AI$3)</c:f>
              <c:strCache>
                <c:ptCount val="7"/>
                <c:pt idx="0">
                  <c:v>FALL 2014                                 (2015.1)</c:v>
                </c:pt>
                <c:pt idx="1">
                  <c:v>FALL 2015                                     (2016.1)</c:v>
                </c:pt>
                <c:pt idx="2">
                  <c:v>FALL 2016                                     (2017.1)</c:v>
                </c:pt>
                <c:pt idx="3">
                  <c:v>FALL 2017                                     (2018.1)</c:v>
                </c:pt>
                <c:pt idx="4">
                  <c:v>FALL 2018                                     (2019.1)</c:v>
                </c:pt>
                <c:pt idx="5">
                  <c:v>FALL 2019                                     (2020.1)</c:v>
                </c:pt>
                <c:pt idx="6">
                  <c:v>FALL 2019                                     (2020.1)</c:v>
                </c:pt>
              </c:strCache>
            </c:strRef>
          </c:cat>
          <c:val>
            <c:numRef>
              <c:f>('FTIC at PSC - Escambia'!$G$8,'FTIC at PSC - Escambia'!$M$8,'FTIC at PSC - Escambia'!$S$8,'FTIC at PSC - Escambia'!$Y$8,'FTIC at PSC - Escambia'!$AE$8,'FTIC at PSC - Escambia'!$AK$8,'FTIC at PSC - Escambia'!$AQ$8,'FTIC at PSC - Escambia'!$AW$8,'FTIC at PSC - Escambia'!$BC$8)</c:f>
              <c:numCache>
                <c:formatCode>0%</c:formatCode>
                <c:ptCount val="9"/>
                <c:pt idx="0">
                  <c:v>4.788732394366197E-2</c:v>
                </c:pt>
                <c:pt idx="1">
                  <c:v>8.4239130434782608E-2</c:v>
                </c:pt>
                <c:pt idx="2">
                  <c:v>6.4073226544622428E-2</c:v>
                </c:pt>
                <c:pt idx="3">
                  <c:v>6.3063063063063057E-2</c:v>
                </c:pt>
                <c:pt idx="4">
                  <c:v>7.3469387755102047E-2</c:v>
                </c:pt>
                <c:pt idx="5">
                  <c:v>4.8936170212765959E-2</c:v>
                </c:pt>
                <c:pt idx="6">
                  <c:v>6.7833698030634576E-2</c:v>
                </c:pt>
                <c:pt idx="7">
                  <c:v>5.7971014492753624E-2</c:v>
                </c:pt>
                <c:pt idx="8">
                  <c:v>6.4285714285714279E-2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7-4C74-B88F-8BD67E285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857200"/>
        <c:axId val="405856784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Escambia'!$G$3,'FTIC at PSC - Escambia'!$M$3,'FTIC at PSC - Escambia'!$S$3,'FTIC at PSC - Escambia'!$Y$3,'FTIC at PSC - Escambia'!$AE$3,'FTIC at PSC - Escambia'!$AK$3,'FTIC at PSC - Escambia'!$AQ$3,'FTIC at PSC - Escambia'!$AW$3,'FTIC at PSC - Escambia'!$BC$3)</c:f>
              <c:strCache>
                <c:ptCount val="9"/>
                <c:pt idx="0">
                  <c:v>SPRING 2015                                 (2015-2)</c:v>
                </c:pt>
                <c:pt idx="1">
                  <c:v>SPRING 2016                                     (2016-2)</c:v>
                </c:pt>
                <c:pt idx="2">
                  <c:v>SPRING 2017                                     (2017-2)</c:v>
                </c:pt>
                <c:pt idx="3">
                  <c:v>SPRING 2018                                     (2018-2)</c:v>
                </c:pt>
                <c:pt idx="4">
                  <c:v>SPRING 2019                                     (2019-2)</c:v>
                </c:pt>
                <c:pt idx="5">
                  <c:v>SPRING 2020                                     (2020-2)</c:v>
                </c:pt>
                <c:pt idx="6">
                  <c:v>SPRING 2021                                     (2021-2)</c:v>
                </c:pt>
                <c:pt idx="7">
                  <c:v>SPRING 2022                                     (2022-2)</c:v>
                </c:pt>
                <c:pt idx="8">
                  <c:v>SPRING 2023                                     (2023-2)</c:v>
                </c:pt>
              </c:strCache>
            </c:strRef>
          </c:cat>
          <c:val>
            <c:numRef>
              <c:f>('FTIC at PSC - Escambia'!$F$8,'FTIC at PSC - Escambia'!$L$8,'FTIC at PSC - Escambia'!$R$8,'FTIC at PSC - Escambia'!$X$8,'FTIC at PSC - Escambia'!$AD$8,'FTIC at PSC - Escambia'!$AJ$8,'FTIC at PSC - Escambia'!$AP$8,'FTIC at PSC - Escambia'!$AV$8,'FTIC at PSC - Escambia'!$BB$8)</c:f>
              <c:numCache>
                <c:formatCode>General</c:formatCode>
                <c:ptCount val="9"/>
                <c:pt idx="0">
                  <c:v>17</c:v>
                </c:pt>
                <c:pt idx="1">
                  <c:v>31</c:v>
                </c:pt>
                <c:pt idx="2">
                  <c:v>28</c:v>
                </c:pt>
                <c:pt idx="3">
                  <c:v>28</c:v>
                </c:pt>
                <c:pt idx="4">
                  <c:v>36</c:v>
                </c:pt>
                <c:pt idx="5">
                  <c:v>23</c:v>
                </c:pt>
                <c:pt idx="6">
                  <c:v>31</c:v>
                </c:pt>
                <c:pt idx="7">
                  <c:v>24</c:v>
                </c:pt>
                <c:pt idx="8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7-4C74-B88F-8BD67E285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925024"/>
        <c:axId val="361923360"/>
      </c:lineChart>
      <c:catAx>
        <c:axId val="36192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9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923360"/>
        <c:crosses val="autoZero"/>
        <c:auto val="1"/>
        <c:lblAlgn val="ctr"/>
        <c:lblOffset val="100"/>
        <c:noMultiLvlLbl val="0"/>
      </c:catAx>
      <c:valAx>
        <c:axId val="36192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Headcount of Enrolled Students at PSC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925024"/>
        <c:crosses val="autoZero"/>
        <c:crossBetween val="between"/>
      </c:valAx>
      <c:valAx>
        <c:axId val="405856784"/>
        <c:scaling>
          <c:orientation val="minMax"/>
          <c:max val="0.35000000000000003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Graduated HS Cohort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5857200"/>
        <c:crosses val="max"/>
        <c:crossBetween val="between"/>
      </c:valAx>
      <c:catAx>
        <c:axId val="405857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58567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Pine Forest High School</a:t>
            </a:r>
          </a:p>
          <a:p>
            <a:pPr>
              <a:defRPr/>
            </a:pPr>
            <a:r>
              <a:rPr lang="en-US"/>
              <a:t>Graduates Enrolled at PSC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Percent Enrolled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Escambia'!$D$3,'FTIC at PSC - Escambia'!$J$3,'FTIC at PSC - Escambia'!$P$3,'FTIC at PSC - Escambia'!$V$3,'FTIC at PSC - Escambia'!$AB$3,'FTIC at PSC - Escambia'!$AH$3,'FTIC at PSC - Escambia'!$AN$3,'FTIC at PSC - Escambia'!$AT$3)</c:f>
              <c:strCache>
                <c:ptCount val="8"/>
                <c:pt idx="0">
                  <c:v>FALL 2014                                 (2015.1)</c:v>
                </c:pt>
                <c:pt idx="1">
                  <c:v>FALL 2015                                     (2016.1)</c:v>
                </c:pt>
                <c:pt idx="2">
                  <c:v>FALL 2016                                     (2017.1)</c:v>
                </c:pt>
                <c:pt idx="3">
                  <c:v>FALL 2017                                     (2018.1)</c:v>
                </c:pt>
                <c:pt idx="4">
                  <c:v>FALL 2018                                     (2019.1)</c:v>
                </c:pt>
                <c:pt idx="5">
                  <c:v>FALL 2019                                     (2020.1)</c:v>
                </c:pt>
                <c:pt idx="6">
                  <c:v>FALL 2020                                     (2021.1)</c:v>
                </c:pt>
                <c:pt idx="7">
                  <c:v>FALL 2021                                   (2022.1)</c:v>
                </c:pt>
              </c:strCache>
            </c:strRef>
          </c:cat>
          <c:val>
            <c:numRef>
              <c:f>('FTIC at PSC - Escambia'!$G$9,'FTIC at PSC - Escambia'!$M$9,'FTIC at PSC - Escambia'!$S$9,'FTIC at PSC - Escambia'!$Y$9,'FTIC at PSC - Escambia'!$AE$9,'FTIC at PSC - Escambia'!$AK$9,'FTIC at PSC - Escambia'!$AQ$9,'FTIC at PSC - Escambia'!$AW$9,'FTIC at PSC - Escambia'!$BC$9)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E-4442-A392-2F81A215F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812896"/>
        <c:axId val="405812480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Escambia'!$G$3,'FTIC at PSC - Escambia'!$M$3,'FTIC at PSC - Escambia'!$S$3,'FTIC at PSC - Escambia'!$Y$3,'FTIC at PSC - Escambia'!$AE$3,'FTIC at PSC - Escambia'!$AK$3,'FTIC at PSC - Escambia'!$AQ$3,'FTIC at PSC - Escambia'!$AW$3,'FTIC at PSC - Escambia'!$BC$3)</c:f>
              <c:strCache>
                <c:ptCount val="9"/>
                <c:pt idx="0">
                  <c:v>SPRING 2015                                 (2015-2)</c:v>
                </c:pt>
                <c:pt idx="1">
                  <c:v>SPRING 2016                                     (2016-2)</c:v>
                </c:pt>
                <c:pt idx="2">
                  <c:v>SPRING 2017                                     (2017-2)</c:v>
                </c:pt>
                <c:pt idx="3">
                  <c:v>SPRING 2018                                     (2018-2)</c:v>
                </c:pt>
                <c:pt idx="4">
                  <c:v>SPRING 2019                                     (2019-2)</c:v>
                </c:pt>
                <c:pt idx="5">
                  <c:v>SPRING 2020                                     (2020-2)</c:v>
                </c:pt>
                <c:pt idx="6">
                  <c:v>SPRING 2021                                     (2021-2)</c:v>
                </c:pt>
                <c:pt idx="7">
                  <c:v>SPRING 2022                                     (2022-2)</c:v>
                </c:pt>
                <c:pt idx="8">
                  <c:v>SPRING 2023                                     (2023-2)</c:v>
                </c:pt>
              </c:strCache>
            </c:strRef>
          </c:cat>
          <c:val>
            <c:numRef>
              <c:f>('FTIC at PSC - Escambia'!$F$9,'FTIC at PSC - Escambia'!$L$9,'FTIC at PSC - Escambia'!$R$9,'FTIC at PSC - Escambia'!$X$9,'FTIC at PSC - Escambia'!$AD$9,'FTIC at PSC - Escambia'!$AJ$9,'FTIC at PSC - Escambia'!$AP$9,'FTIC at PSC - Escambia'!$AV$9,'FTIC at PSC - Escambia'!$BB$9)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3E-4442-A392-2F81A215F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924192"/>
        <c:axId val="361923776"/>
      </c:lineChart>
      <c:catAx>
        <c:axId val="36192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923776"/>
        <c:crosses val="autoZero"/>
        <c:auto val="1"/>
        <c:lblAlgn val="ctr"/>
        <c:lblOffset val="100"/>
        <c:noMultiLvlLbl val="0"/>
      </c:catAx>
      <c:valAx>
        <c:axId val="361923776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Headcount of Enrolled Students at PSC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924192"/>
        <c:crosses val="autoZero"/>
        <c:crossBetween val="between"/>
      </c:valAx>
      <c:valAx>
        <c:axId val="405812480"/>
        <c:scaling>
          <c:orientation val="minMax"/>
          <c:max val="0.35000000000000003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Graduated HS Cohort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5812896"/>
        <c:crosses val="max"/>
        <c:crossBetween val="between"/>
      </c:valAx>
      <c:catAx>
        <c:axId val="405812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5812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Escambia High School</a:t>
            </a:r>
          </a:p>
          <a:p>
            <a:pPr>
              <a:defRPr/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Graduates Enrolled at PSC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Percent Enrolled at PSC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('FTIC at PSC - Escambia'!$G$6,'FTIC at PSC - Escambia'!$M$6,'FTIC at PSC - Escambia'!$S$6,'FTIC at PSC - Escambia'!$Y$6,'FTIC at PSC - Escambia'!$AE$6,'FTIC at PSC - Escambia'!$AK$6,'FTIC at PSC - Escambia'!$AQ$6,'FTIC at PSC - Escambia'!$AW$6,'FTIC at PSC - Escambia'!$BC$6)</c:f>
              <c:numCache>
                <c:formatCode>0%</c:formatCode>
                <c:ptCount val="9"/>
                <c:pt idx="0">
                  <c:v>9.7826086956521743E-2</c:v>
                </c:pt>
                <c:pt idx="1">
                  <c:v>7.4999999999999997E-2</c:v>
                </c:pt>
                <c:pt idx="2">
                  <c:v>9.8591549295774641E-2</c:v>
                </c:pt>
                <c:pt idx="3">
                  <c:v>8.1504702194357362E-2</c:v>
                </c:pt>
                <c:pt idx="4">
                  <c:v>5.9190031152647975E-2</c:v>
                </c:pt>
                <c:pt idx="5">
                  <c:v>7.9575596816976124E-2</c:v>
                </c:pt>
                <c:pt idx="6">
                  <c:v>5.6213017751479293E-2</c:v>
                </c:pt>
                <c:pt idx="7">
                  <c:v>6.9230769230769235E-2</c:v>
                </c:pt>
                <c:pt idx="8">
                  <c:v>6.6176470588235295E-2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AE-4AA2-8D62-13C7709E4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559776"/>
        <c:axId val="406813424"/>
      </c:barChart>
      <c:lineChart>
        <c:grouping val="standard"/>
        <c:varyColors val="0"/>
        <c:ser>
          <c:idx val="0"/>
          <c:order val="0"/>
          <c:tx>
            <c:strRef>
              <c:f>'FTIC at PSC - Escambia'!$A$6</c:f>
              <c:strCache>
                <c:ptCount val="1"/>
                <c:pt idx="0">
                  <c:v>Escambia HS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Escambia'!$F$3,'FTIC at PSC - Escambia'!$L$3,'FTIC at PSC - Escambia'!$R$3,'FTIC at PSC - Escambia'!$X$3,'FTIC at PSC - Escambia'!$AD$3,'FTIC at PSC - Escambia'!$AJ$3,'FTIC at PSC - Escambia'!$AP$3,'FTIC at PSC - Escambia'!$AV$3,'FTIC at PSC - Escambia'!$BB$3)</c:f>
              <c:strCache>
                <c:ptCount val="9"/>
                <c:pt idx="0">
                  <c:v>SPRING 2015                                 (2015-2)</c:v>
                </c:pt>
                <c:pt idx="1">
                  <c:v>SPRING 2016                                     (2016-2)</c:v>
                </c:pt>
                <c:pt idx="2">
                  <c:v>SPRING 2017                                     (2017-2)</c:v>
                </c:pt>
                <c:pt idx="3">
                  <c:v>SPRING 2018                                     (2018-2)</c:v>
                </c:pt>
                <c:pt idx="4">
                  <c:v>SPRING 2019                                     (2019-2)</c:v>
                </c:pt>
                <c:pt idx="5">
                  <c:v>SPRING 2020                                     (2020-2)</c:v>
                </c:pt>
                <c:pt idx="6">
                  <c:v>SPRING 2021                                     (2021-2)</c:v>
                </c:pt>
                <c:pt idx="7">
                  <c:v>SPRING 2022                                     (2022-2)</c:v>
                </c:pt>
                <c:pt idx="8">
                  <c:v>SPRING 2023                                     (2023-2)</c:v>
                </c:pt>
              </c:strCache>
            </c:strRef>
          </c:cat>
          <c:val>
            <c:numRef>
              <c:f>('FTIC at PSC - Escambia'!$F$6,'FTIC at PSC - Escambia'!$L$6,'FTIC at PSC - Escambia'!$R$6,'FTIC at PSC - Escambia'!$X$6,'FTIC at PSC - Escambia'!$AD$6,'FTIC at PSC - Escambia'!$AJ$6,'FTIC at PSC - Escambia'!$AP$6,'FTIC at PSC - Escambia'!$AV$6,'FTIC at PSC - Escambia'!$BB$6)</c:f>
              <c:numCache>
                <c:formatCode>General</c:formatCode>
                <c:ptCount val="9"/>
                <c:pt idx="0">
                  <c:v>27</c:v>
                </c:pt>
                <c:pt idx="1">
                  <c:v>21</c:v>
                </c:pt>
                <c:pt idx="2">
                  <c:v>28</c:v>
                </c:pt>
                <c:pt idx="3">
                  <c:v>26</c:v>
                </c:pt>
                <c:pt idx="4">
                  <c:v>19</c:v>
                </c:pt>
                <c:pt idx="5">
                  <c:v>30</c:v>
                </c:pt>
                <c:pt idx="6">
                  <c:v>19</c:v>
                </c:pt>
                <c:pt idx="7">
                  <c:v>18</c:v>
                </c:pt>
                <c:pt idx="8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AE-4AA2-8D62-13C7709E4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520608"/>
        <c:axId val="357522272"/>
      </c:lineChart>
      <c:catAx>
        <c:axId val="35752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522272"/>
        <c:crosses val="autoZero"/>
        <c:auto val="1"/>
        <c:lblAlgn val="ctr"/>
        <c:lblOffset val="100"/>
        <c:noMultiLvlLbl val="0"/>
      </c:catAx>
      <c:valAx>
        <c:axId val="357522272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Headcount of Enrolled Students at PSC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520608"/>
        <c:crosses val="autoZero"/>
        <c:crossBetween val="between"/>
      </c:valAx>
      <c:valAx>
        <c:axId val="406813424"/>
        <c:scaling>
          <c:orientation val="minMax"/>
          <c:max val="0.35000000000000003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Graduated HS Cohort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559776"/>
        <c:crosses val="max"/>
        <c:crossBetween val="between"/>
      </c:valAx>
      <c:catAx>
        <c:axId val="403559776"/>
        <c:scaling>
          <c:orientation val="minMax"/>
        </c:scaling>
        <c:delete val="1"/>
        <c:axPos val="b"/>
        <c:majorTickMark val="out"/>
        <c:minorTickMark val="none"/>
        <c:tickLblPos val="nextTo"/>
        <c:crossAx val="406813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West Florida Technical High School</a:t>
            </a:r>
          </a:p>
          <a:p>
            <a:pPr>
              <a:defRPr/>
            </a:pPr>
            <a:r>
              <a:rPr lang="en-US"/>
              <a:t>Graduates Enrolled at PSC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Percent Enrolled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('FTIC at PSC - Escambia'!$G$14,'FTIC at PSC - Escambia'!$M$14,'FTIC at PSC - Escambia'!$S$14,'FTIC at PSC - Escambia'!$Y$14,'FTIC at PSC - Escambia'!$AE$14,'FTIC at PSC - Escambia'!$AK$14,'FTIC at PSC - Escambia'!$AQ$14,'FTIC at PSC - Escambia'!$AW$14,'FTIC at PSC - Escambia'!$BC$14)</c:f>
              <c:numCache>
                <c:formatCode>0%</c:formatCode>
                <c:ptCount val="9"/>
                <c:pt idx="0">
                  <c:v>2.6217228464419477E-2</c:v>
                </c:pt>
                <c:pt idx="1">
                  <c:v>0.05</c:v>
                </c:pt>
                <c:pt idx="2">
                  <c:v>5.4945054945054944E-2</c:v>
                </c:pt>
                <c:pt idx="3">
                  <c:v>5.0632911392405063E-2</c:v>
                </c:pt>
                <c:pt idx="4">
                  <c:v>3.870967741935484E-2</c:v>
                </c:pt>
                <c:pt idx="5">
                  <c:v>4.8929663608562692E-2</c:v>
                </c:pt>
                <c:pt idx="6">
                  <c:v>5.6537102473498232E-2</c:v>
                </c:pt>
                <c:pt idx="7">
                  <c:v>7.7868852459016397E-2</c:v>
                </c:pt>
                <c:pt idx="8">
                  <c:v>2.4489795918367346E-2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75-4A7F-BF62-69A3046BA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707424"/>
        <c:axId val="315895504"/>
      </c:barChart>
      <c:lineChart>
        <c:grouping val="standard"/>
        <c:varyColors val="0"/>
        <c:ser>
          <c:idx val="0"/>
          <c:order val="0"/>
          <c:tx>
            <c:v>Count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Escambia'!$G$3,'FTIC at PSC - Escambia'!$M$3,'FTIC at PSC - Escambia'!$S$3,'FTIC at PSC - Escambia'!$Y$3,'FTIC at PSC - Escambia'!$AE$3,'FTIC at PSC - Escambia'!$AK$3,'FTIC at PSC - Escambia'!$AQ$3,'FTIC at PSC - Escambia'!$AW$3,'FTIC at PSC - Escambia'!$BC$3)</c:f>
              <c:strCache>
                <c:ptCount val="9"/>
                <c:pt idx="0">
                  <c:v>SPRING 2015                                 (2015-2)</c:v>
                </c:pt>
                <c:pt idx="1">
                  <c:v>SPRING 2016                                     (2016-2)</c:v>
                </c:pt>
                <c:pt idx="2">
                  <c:v>SPRING 2017                                     (2017-2)</c:v>
                </c:pt>
                <c:pt idx="3">
                  <c:v>SPRING 2018                                     (2018-2)</c:v>
                </c:pt>
                <c:pt idx="4">
                  <c:v>SPRING 2019                                     (2019-2)</c:v>
                </c:pt>
                <c:pt idx="5">
                  <c:v>SPRING 2020                                     (2020-2)</c:v>
                </c:pt>
                <c:pt idx="6">
                  <c:v>SPRING 2021                                     (2021-2)</c:v>
                </c:pt>
                <c:pt idx="7">
                  <c:v>SPRING 2022                                     (2022-2)</c:v>
                </c:pt>
                <c:pt idx="8">
                  <c:v>SPRING 2023                                     (2023-2)</c:v>
                </c:pt>
              </c:strCache>
            </c:strRef>
          </c:cat>
          <c:val>
            <c:numRef>
              <c:f>('FTIC at PSC - Escambia'!$F$14,'FTIC at PSC - Escambia'!$L$14,'FTIC at PSC - Escambia'!$R$14,'FTIC at PSC - Escambia'!$X$14,'FTIC at PSC - Escambia'!$AD$14,'FTIC at PSC - Escambia'!$AJ$14,'FTIC at PSC - Escambia'!$AP$14,'FTIC at PSC - Escambia'!$AV$14,'FTIC at PSC - Escambia'!$BB$14)</c:f>
              <c:numCache>
                <c:formatCode>General</c:formatCode>
                <c:ptCount val="9"/>
                <c:pt idx="0">
                  <c:v>7</c:v>
                </c:pt>
                <c:pt idx="1">
                  <c:v>13</c:v>
                </c:pt>
                <c:pt idx="2">
                  <c:v>15</c:v>
                </c:pt>
                <c:pt idx="3">
                  <c:v>16</c:v>
                </c:pt>
                <c:pt idx="4">
                  <c:v>12</c:v>
                </c:pt>
                <c:pt idx="5">
                  <c:v>16</c:v>
                </c:pt>
                <c:pt idx="6">
                  <c:v>16</c:v>
                </c:pt>
                <c:pt idx="7">
                  <c:v>19</c:v>
                </c:pt>
                <c:pt idx="8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75-4A7F-BF62-69A3046BA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56544"/>
        <c:axId val="363857376"/>
      </c:lineChart>
      <c:catAx>
        <c:axId val="36385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857376"/>
        <c:crosses val="autoZero"/>
        <c:auto val="1"/>
        <c:lblAlgn val="ctr"/>
        <c:lblOffset val="100"/>
        <c:noMultiLvlLbl val="0"/>
      </c:catAx>
      <c:valAx>
        <c:axId val="363857376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Headcount of Enrolled Students at PSC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856544"/>
        <c:crosses val="autoZero"/>
        <c:crossBetween val="between"/>
      </c:valAx>
      <c:valAx>
        <c:axId val="315895504"/>
        <c:scaling>
          <c:orientation val="minMax"/>
          <c:max val="0.35000000000000003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Graduated HS Cohort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707424"/>
        <c:crosses val="max"/>
        <c:crossBetween val="between"/>
      </c:valAx>
      <c:catAx>
        <c:axId val="313707424"/>
        <c:scaling>
          <c:orientation val="minMax"/>
        </c:scaling>
        <c:delete val="1"/>
        <c:axPos val="b"/>
        <c:majorTickMark val="out"/>
        <c:minorTickMark val="none"/>
        <c:tickLblPos val="nextTo"/>
        <c:crossAx val="315895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Northview High School</a:t>
            </a:r>
          </a:p>
          <a:p>
            <a:pPr>
              <a:defRPr/>
            </a:pPr>
            <a:r>
              <a:rPr lang="en-US"/>
              <a:t>Graduates Enrolled at PSC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Percent Enrolled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Escambia'!$D$3,'FTIC at PSC - Escambia'!$J$3,'FTIC at PSC - Escambia'!$P$3,'FTIC at PSC - Escambia'!$V$3,'FTIC at PSC - Escambia'!$AB$3,'FTIC at PSC - Escambia'!$AH$3,'FTIC at PSC - Escambia'!$AN$3,'FTIC at PSC - Escambia'!$AT$3)</c:f>
              <c:strCache>
                <c:ptCount val="8"/>
                <c:pt idx="0">
                  <c:v>FALL 2014                                 (2015.1)</c:v>
                </c:pt>
                <c:pt idx="1">
                  <c:v>FALL 2015                                     (2016.1)</c:v>
                </c:pt>
                <c:pt idx="2">
                  <c:v>FALL 2016                                     (2017.1)</c:v>
                </c:pt>
                <c:pt idx="3">
                  <c:v>FALL 2017                                     (2018.1)</c:v>
                </c:pt>
                <c:pt idx="4">
                  <c:v>FALL 2018                                     (2019.1)</c:v>
                </c:pt>
                <c:pt idx="5">
                  <c:v>FALL 2019                                     (2020.1)</c:v>
                </c:pt>
                <c:pt idx="6">
                  <c:v>FALL 2020                                     (2021.1)</c:v>
                </c:pt>
                <c:pt idx="7">
                  <c:v>FALL 2021                                   (2022.1)</c:v>
                </c:pt>
              </c:strCache>
            </c:strRef>
          </c:cat>
          <c:val>
            <c:numRef>
              <c:f>('FTIC at PSC - Escambia'!$G$13,'FTIC at PSC - Escambia'!$M$13,'FTIC at PSC - Escambia'!$S$13,'FTIC at PSC - Escambia'!$Y$13,'FTIC at PSC - Escambia'!$AE$13,'FTIC at PSC - Escambia'!$AK$13,'FTIC at PSC - Escambia'!$AQ$13,'FTIC at PSC - Escambia'!$AW$13,'FTIC at PSC - Escambia'!$BC$13)</c:f>
              <c:numCache>
                <c:formatCode>0%</c:formatCode>
                <c:ptCount val="9"/>
                <c:pt idx="0">
                  <c:v>8.0808080808080815E-2</c:v>
                </c:pt>
                <c:pt idx="1">
                  <c:v>6.3829787234042548E-2</c:v>
                </c:pt>
                <c:pt idx="2">
                  <c:v>7.2916666666666671E-2</c:v>
                </c:pt>
                <c:pt idx="3">
                  <c:v>5.9405940594059403E-2</c:v>
                </c:pt>
                <c:pt idx="4">
                  <c:v>3.3333333333333333E-2</c:v>
                </c:pt>
                <c:pt idx="5">
                  <c:v>5.5555555555555552E-2</c:v>
                </c:pt>
                <c:pt idx="6">
                  <c:v>4.1666666666666664E-2</c:v>
                </c:pt>
                <c:pt idx="7">
                  <c:v>3.2608695652173912E-2</c:v>
                </c:pt>
                <c:pt idx="8">
                  <c:v>4.4642857142857144E-2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00-4A6E-BDDB-9BDA1AC45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668751"/>
        <c:axId val="263679791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Escambia'!$G$3,'FTIC at PSC - Escambia'!$M$3,'FTIC at PSC - Escambia'!$S$3,'FTIC at PSC - Escambia'!$Y$3,'FTIC at PSC - Escambia'!$AE$3,'FTIC at PSC - Escambia'!$AK$3,'FTIC at PSC - Escambia'!$AQ$3,'FTIC at PSC - Escambia'!$AW$3,'FTIC at PSC - Escambia'!$BC$3)</c:f>
              <c:strCache>
                <c:ptCount val="9"/>
                <c:pt idx="0">
                  <c:v>SPRING 2015                                 (2015-2)</c:v>
                </c:pt>
                <c:pt idx="1">
                  <c:v>SPRING 2016                                     (2016-2)</c:v>
                </c:pt>
                <c:pt idx="2">
                  <c:v>SPRING 2017                                     (2017-2)</c:v>
                </c:pt>
                <c:pt idx="3">
                  <c:v>SPRING 2018                                     (2018-2)</c:v>
                </c:pt>
                <c:pt idx="4">
                  <c:v>SPRING 2019                                     (2019-2)</c:v>
                </c:pt>
                <c:pt idx="5">
                  <c:v>SPRING 2020                                     (2020-2)</c:v>
                </c:pt>
                <c:pt idx="6">
                  <c:v>SPRING 2021                                     (2021-2)</c:v>
                </c:pt>
                <c:pt idx="7">
                  <c:v>SPRING 2022                                     (2022-2)</c:v>
                </c:pt>
                <c:pt idx="8">
                  <c:v>SPRING 2023                                     (2023-2)</c:v>
                </c:pt>
              </c:strCache>
            </c:strRef>
          </c:cat>
          <c:val>
            <c:numRef>
              <c:f>('FTIC at PSC - Escambia'!$F$13,'FTIC at PSC - Escambia'!$L$13,'FTIC at PSC - Escambia'!$R$13,'FTIC at PSC - Escambia'!$X$13,'FTIC at PSC - Escambia'!$AD$13,'FTIC at PSC - Escambia'!$AJ$13,'FTIC at PSC - Escambia'!$AP$13,'FTIC at PSC - Escambia'!$AV$13,'FTIC at PSC - Escambia'!$BB$13)</c:f>
              <c:numCache>
                <c:formatCode>General</c:formatCode>
                <c:ptCount val="9"/>
                <c:pt idx="0">
                  <c:v>8</c:v>
                </c:pt>
                <c:pt idx="1">
                  <c:v>6</c:v>
                </c:pt>
                <c:pt idx="2">
                  <c:v>7</c:v>
                </c:pt>
                <c:pt idx="3">
                  <c:v>6</c:v>
                </c:pt>
                <c:pt idx="4">
                  <c:v>3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00-4A6E-BDDB-9BDA1AC45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707840"/>
        <c:axId val="313709088"/>
      </c:lineChart>
      <c:catAx>
        <c:axId val="313707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709088"/>
        <c:crosses val="autoZero"/>
        <c:auto val="1"/>
        <c:lblAlgn val="ctr"/>
        <c:lblOffset val="100"/>
        <c:noMultiLvlLbl val="0"/>
      </c:catAx>
      <c:valAx>
        <c:axId val="313709088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Headcount of Enrolled Students at PSC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707840"/>
        <c:crosses val="autoZero"/>
        <c:crossBetween val="between"/>
      </c:valAx>
      <c:valAx>
        <c:axId val="263679791"/>
        <c:scaling>
          <c:orientation val="minMax"/>
          <c:max val="0.35000000000000003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3668751"/>
        <c:crosses val="max"/>
        <c:crossBetween val="between"/>
      </c:valAx>
      <c:catAx>
        <c:axId val="26366875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367979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Escambia Virtual Academy</a:t>
            </a:r>
          </a:p>
          <a:p>
            <a:pPr>
              <a:defRPr/>
            </a:pPr>
            <a:r>
              <a:rPr lang="en-US"/>
              <a:t>Graduates Enrolled</a:t>
            </a:r>
            <a:r>
              <a:rPr lang="en-US" baseline="0"/>
              <a:t> at PSC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Percent Enrolled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('FTIC at PSC - Escambia'!$G$18,'FTIC at PSC - Escambia'!$M$18,'FTIC at PSC - Escambia'!$S$18,'FTIC at PSC - Escambia'!$Y$18,'FTIC at PSC - Escambia'!$AE$18,'FTIC at PSC - Escambia'!$AK$18,'FTIC at PSC - Escambia'!$AQ$18,'FTIC at PSC - Escambia'!$AW$18,'FTIC at PSC - Escambia'!$BC$18)</c:f>
              <c:numCache>
                <c:formatCode>0%</c:formatCode>
                <c:ptCount val="9"/>
                <c:pt idx="0">
                  <c:v>0</c:v>
                </c:pt>
                <c:pt idx="1">
                  <c:v>5.5555555555555552E-2</c:v>
                </c:pt>
                <c:pt idx="2">
                  <c:v>0.10526315789473684</c:v>
                </c:pt>
                <c:pt idx="3">
                  <c:v>0</c:v>
                </c:pt>
                <c:pt idx="4">
                  <c:v>9.7560975609756101E-2</c:v>
                </c:pt>
                <c:pt idx="5">
                  <c:v>0.10169491525423729</c:v>
                </c:pt>
                <c:pt idx="6">
                  <c:v>1.4285714285714285E-2</c:v>
                </c:pt>
                <c:pt idx="7">
                  <c:v>6.5573770491803282E-2</c:v>
                </c:pt>
                <c:pt idx="8">
                  <c:v>6.0240963855421686E-2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66-474E-A434-E5D810A7F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6785935"/>
        <c:axId val="746785455"/>
      </c:barChart>
      <c:lineChart>
        <c:grouping val="standard"/>
        <c:varyColors val="0"/>
        <c:ser>
          <c:idx val="0"/>
          <c:order val="0"/>
          <c:tx>
            <c:v>count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Escambia'!$G$3,'FTIC at PSC - Escambia'!$M$3,'FTIC at PSC - Escambia'!$S$3,'FTIC at PSC - Escambia'!$Y$3,'FTIC at PSC - Escambia'!$AE$3,'FTIC at PSC - Escambia'!$AK$3,'FTIC at PSC - Escambia'!$AQ$3,'FTIC at PSC - Escambia'!$AW$3,'FTIC at PSC - Escambia'!$BC$3)</c:f>
              <c:strCache>
                <c:ptCount val="9"/>
                <c:pt idx="0">
                  <c:v>SPRING 2015                                 (2015-2)</c:v>
                </c:pt>
                <c:pt idx="1">
                  <c:v>SPRING 2016                                     (2016-2)</c:v>
                </c:pt>
                <c:pt idx="2">
                  <c:v>SPRING 2017                                     (2017-2)</c:v>
                </c:pt>
                <c:pt idx="3">
                  <c:v>SPRING 2018                                     (2018-2)</c:v>
                </c:pt>
                <c:pt idx="4">
                  <c:v>SPRING 2019                                     (2019-2)</c:v>
                </c:pt>
                <c:pt idx="5">
                  <c:v>SPRING 2020                                     (2020-2)</c:v>
                </c:pt>
                <c:pt idx="6">
                  <c:v>SPRING 2021                                     (2021-2)</c:v>
                </c:pt>
                <c:pt idx="7">
                  <c:v>SPRING 2022                                     (2022-2)</c:v>
                </c:pt>
                <c:pt idx="8">
                  <c:v>SPRING 2023                                     (2023-2)</c:v>
                </c:pt>
              </c:strCache>
            </c:strRef>
          </c:cat>
          <c:val>
            <c:numRef>
              <c:f>('FTIC at PSC - Escambia'!$F$18,'FTIC at PSC - Escambia'!$L$18,'FTIC at PSC - Escambia'!$R$18,'FTIC at PSC - Escambia'!$X$18,'FTIC at PSC - Escambia'!$AD$18,'FTIC at PSC - Escambia'!$AJ$18,'FTIC at PSC - Escambia'!$AP$18,'FTIC at PSC - Escambia'!$AV$18,'FTIC at PSC - Escambia'!$BB$18)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4</c:v>
                </c:pt>
                <c:pt idx="5">
                  <c:v>6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66-474E-A434-E5D810A7F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750208"/>
        <c:axId val="452744384"/>
      </c:lineChart>
      <c:catAx>
        <c:axId val="45275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744384"/>
        <c:crosses val="autoZero"/>
        <c:auto val="1"/>
        <c:lblAlgn val="ctr"/>
        <c:lblOffset val="100"/>
        <c:noMultiLvlLbl val="0"/>
      </c:catAx>
      <c:valAx>
        <c:axId val="452744384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Headcount of Enrolled Students at PSC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750208"/>
        <c:crosses val="autoZero"/>
        <c:crossBetween val="between"/>
      </c:valAx>
      <c:valAx>
        <c:axId val="746785455"/>
        <c:scaling>
          <c:orientation val="minMax"/>
          <c:max val="0.35000000000000003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6785935"/>
        <c:crosses val="max"/>
        <c:crossBetween val="between"/>
      </c:valAx>
      <c:catAx>
        <c:axId val="746785935"/>
        <c:scaling>
          <c:orientation val="minMax"/>
        </c:scaling>
        <c:delete val="1"/>
        <c:axPos val="b"/>
        <c:majorTickMark val="out"/>
        <c:minorTickMark val="none"/>
        <c:tickLblPos val="nextTo"/>
        <c:crossAx val="74678545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Judy Andrews High School</a:t>
            </a:r>
          </a:p>
          <a:p>
            <a:pPr>
              <a:defRPr/>
            </a:pPr>
            <a:r>
              <a:rPr lang="en-US"/>
              <a:t>Graduates Enrolled at PSC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Percent Enrolled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Escambia'!$D$3,'FTIC at PSC - Escambia'!$J$3,'FTIC at PSC - Escambia'!$P$3,'FTIC at PSC - Escambia'!$V$3,'FTIC at PSC - Escambia'!$AB$3,'FTIC at PSC - Escambia'!$AH$3:$AI$3)</c:f>
              <c:strCache>
                <c:ptCount val="7"/>
                <c:pt idx="0">
                  <c:v>FALL 2014                                 (2015.1)</c:v>
                </c:pt>
                <c:pt idx="1">
                  <c:v>FALL 2015                                     (2016.1)</c:v>
                </c:pt>
                <c:pt idx="2">
                  <c:v>FALL 2016                                     (2017.1)</c:v>
                </c:pt>
                <c:pt idx="3">
                  <c:v>FALL 2017                                     (2018.1)</c:v>
                </c:pt>
                <c:pt idx="4">
                  <c:v>FALL 2018                                     (2019.1)</c:v>
                </c:pt>
                <c:pt idx="5">
                  <c:v>FALL 2019                                     (2020.1)</c:v>
                </c:pt>
                <c:pt idx="6">
                  <c:v>FALL 2019                                     (2020.1)</c:v>
                </c:pt>
              </c:strCache>
            </c:strRef>
          </c:cat>
          <c:val>
            <c:numRef>
              <c:f>('FTIC at PSC - Escambia'!$G$11,'FTIC at PSC - Escambia'!$M$11,'FTIC at PSC - Escambia'!$S$11,'FTIC at PSC - Escambia'!$Y$11,'FTIC at PSC - Escambia'!$AE$11,'FTIC at PSC - Escambia'!$AK$11,'FTIC at PSC - Escambia'!$AQ$11,'FTIC at PSC - Escambia'!$AW$11,'FTIC at PSC - Escambia'!$BC$11)</c:f>
              <c:numCache>
                <c:formatCode>0%</c:formatCode>
                <c:ptCount val="9"/>
                <c:pt idx="0">
                  <c:v>0</c:v>
                </c:pt>
                <c:pt idx="1">
                  <c:v>0.83333333333333337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 formatCode="General">
                  <c:v>0</c:v>
                </c:pt>
                <c:pt idx="6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3C-49E4-8E9C-8F876686F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709504"/>
        <c:axId val="313706176"/>
      </c:barChart>
      <c:lineChart>
        <c:grouping val="standard"/>
        <c:varyColors val="0"/>
        <c:ser>
          <c:idx val="0"/>
          <c:order val="0"/>
          <c:tx>
            <c:v>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Escambia'!$G$3,'FTIC at PSC - Escambia'!$M$3,'FTIC at PSC - Escambia'!$S$3,'FTIC at PSC - Escambia'!$Y$3,'FTIC at PSC - Escambia'!$AE$3,'FTIC at PSC - Escambia'!$AK$3,'FTIC at PSC - Escambia'!$AQ$3,'FTIC at PSC - Escambia'!$AW$3,'FTIC at PSC - Escambia'!$BC$3)</c:f>
              <c:strCache>
                <c:ptCount val="9"/>
                <c:pt idx="0">
                  <c:v>SPRING 2015                                 (2015-2)</c:v>
                </c:pt>
                <c:pt idx="1">
                  <c:v>SPRING 2016                                     (2016-2)</c:v>
                </c:pt>
                <c:pt idx="2">
                  <c:v>SPRING 2017                                     (2017-2)</c:v>
                </c:pt>
                <c:pt idx="3">
                  <c:v>SPRING 2018                                     (2018-2)</c:v>
                </c:pt>
                <c:pt idx="4">
                  <c:v>SPRING 2019                                     (2019-2)</c:v>
                </c:pt>
                <c:pt idx="5">
                  <c:v>SPRING 2020                                     (2020-2)</c:v>
                </c:pt>
                <c:pt idx="6">
                  <c:v>SPRING 2021                                     (2021-2)</c:v>
                </c:pt>
                <c:pt idx="7">
                  <c:v>SPRING 2022                                     (2022-2)</c:v>
                </c:pt>
                <c:pt idx="8">
                  <c:v>SPRING 2023                                     (2023-2)</c:v>
                </c:pt>
              </c:strCache>
            </c:strRef>
          </c:cat>
          <c:val>
            <c:numRef>
              <c:f>('FTIC at PSC - Escambia'!$F$11,'FTIC at PSC - Escambia'!$L$11,'FTIC at PSC - Escambia'!$R$11,'FTIC at PSC - Escambia'!$X$11,'FTIC at PSC - Escambia'!$AD$11,'FTIC at PSC - Escambia'!$AJ$11,'FTIC at PSC - Escambia'!$AP$11,'FTIC at PSC - Escambia'!$AV$11,'FTIC at PSC - Escambia'!$BB$11)</c:f>
              <c:numCache>
                <c:formatCode>General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3C-49E4-8E9C-8F876686F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519072"/>
        <c:axId val="309518656"/>
      </c:lineChart>
      <c:catAx>
        <c:axId val="30951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518656"/>
        <c:crosses val="autoZero"/>
        <c:auto val="1"/>
        <c:lblAlgn val="ctr"/>
        <c:lblOffset val="100"/>
        <c:noMultiLvlLbl val="0"/>
      </c:catAx>
      <c:valAx>
        <c:axId val="309518656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Headcount of Enrolled Students at PSC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519072"/>
        <c:crosses val="autoZero"/>
        <c:crossBetween val="between"/>
      </c:valAx>
      <c:valAx>
        <c:axId val="313706176"/>
        <c:scaling>
          <c:orientation val="minMax"/>
          <c:max val="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Graduated HS Cohort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709504"/>
        <c:crosses val="max"/>
        <c:crossBetween val="between"/>
      </c:valAx>
      <c:catAx>
        <c:axId val="313709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37061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Escambia High School</a:t>
            </a:r>
          </a:p>
          <a:p>
            <a:pPr>
              <a:defRPr/>
            </a:pPr>
            <a:r>
              <a:rPr lang="en-US"/>
              <a:t>Graduates</a:t>
            </a:r>
            <a:r>
              <a:rPr lang="en-US" baseline="0"/>
              <a:t> Enrolled at PSC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Percent Enrolled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('FTIC at PSC - Escambia'!$E$6,'FTIC at PSC - Escambia'!$K$6,'FTIC at PSC - Escambia'!$Q$6,'FTIC at PSC - Escambia'!$W$6,'FTIC at PSC - Escambia'!$AC$6,'FTIC at PSC - Escambia'!$AI$6,'FTIC at PSC - Escambia'!$AO$6,'FTIC at PSC - Escambia'!$AU$6,'FTIC at PSC - Escambia'!$BA$6)</c:f>
              <c:numCache>
                <c:formatCode>0%</c:formatCode>
                <c:ptCount val="9"/>
                <c:pt idx="0">
                  <c:v>0.23550724637681159</c:v>
                </c:pt>
                <c:pt idx="1">
                  <c:v>0.25357142857142856</c:v>
                </c:pt>
                <c:pt idx="2">
                  <c:v>0.25</c:v>
                </c:pt>
                <c:pt idx="3">
                  <c:v>0.21003134796238246</c:v>
                </c:pt>
                <c:pt idx="4">
                  <c:v>0.22118380062305296</c:v>
                </c:pt>
                <c:pt idx="5">
                  <c:v>0.20954907161803712</c:v>
                </c:pt>
                <c:pt idx="6">
                  <c:v>0.21893491124260356</c:v>
                </c:pt>
                <c:pt idx="7">
                  <c:v>0.2076923076923077</c:v>
                </c:pt>
                <c:pt idx="8">
                  <c:v>0.22426470588235295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2-4897-8E4C-BE4338CCE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896336"/>
        <c:axId val="407765808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Escambia'!$D$3,'FTIC at PSC - Escambia'!$J$3,'FTIC at PSC - Escambia'!$P$3,'FTIC at PSC - Escambia'!$V$3,'FTIC at PSC - Escambia'!$AB$3,'FTIC at PSC - Escambia'!$AH$3,'FTIC at PSC - Escambia'!$AN$3,'FTIC at PSC - Escambia'!$AT$3,'FTIC at PSC - Escambia'!$AZ$3)</c:f>
              <c:strCache>
                <c:ptCount val="9"/>
                <c:pt idx="0">
                  <c:v>FALL 2014                                 (2015.1)</c:v>
                </c:pt>
                <c:pt idx="1">
                  <c:v>FALL 2015                                     (2016.1)</c:v>
                </c:pt>
                <c:pt idx="2">
                  <c:v>FALL 2016                                     (2017.1)</c:v>
                </c:pt>
                <c:pt idx="3">
                  <c:v>FALL 2017                                     (2018.1)</c:v>
                </c:pt>
                <c:pt idx="4">
                  <c:v>FALL 2018                                     (2019.1)</c:v>
                </c:pt>
                <c:pt idx="5">
                  <c:v>FALL 2019                                     (2020.1)</c:v>
                </c:pt>
                <c:pt idx="6">
                  <c:v>FALL 2020                                     (2021.1)</c:v>
                </c:pt>
                <c:pt idx="7">
                  <c:v>FALL 2021                                   (2022.1)</c:v>
                </c:pt>
                <c:pt idx="8">
                  <c:v>FALL 2022                                   (2023.1)</c:v>
                </c:pt>
              </c:strCache>
            </c:strRef>
          </c:cat>
          <c:val>
            <c:numRef>
              <c:f>('FTIC at PSC - Escambia'!$D$6,'FTIC at PSC - Escambia'!$J$6,'FTIC at PSC - Escambia'!$P$6,'FTIC at PSC - Escambia'!$V$6,'FTIC at PSC - Escambia'!$AB$6,'FTIC at PSC - Escambia'!$AH$6,'FTIC at PSC - Escambia'!$AN$6,'FTIC at PSC - Escambia'!$AT$6,'FTIC at PSC - Escambia'!$AZ$6)</c:f>
              <c:numCache>
                <c:formatCode>General</c:formatCode>
                <c:ptCount val="9"/>
                <c:pt idx="0">
                  <c:v>65</c:v>
                </c:pt>
                <c:pt idx="1">
                  <c:v>71</c:v>
                </c:pt>
                <c:pt idx="2">
                  <c:v>71</c:v>
                </c:pt>
                <c:pt idx="3">
                  <c:v>67</c:v>
                </c:pt>
                <c:pt idx="4">
                  <c:v>71</c:v>
                </c:pt>
                <c:pt idx="5">
                  <c:v>79</c:v>
                </c:pt>
                <c:pt idx="6">
                  <c:v>74</c:v>
                </c:pt>
                <c:pt idx="7">
                  <c:v>54</c:v>
                </c:pt>
                <c:pt idx="8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92-4897-8E4C-BE4338CCE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738064"/>
        <c:axId val="313737648"/>
      </c:lineChart>
      <c:catAx>
        <c:axId val="31373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737648"/>
        <c:crosses val="autoZero"/>
        <c:auto val="1"/>
        <c:lblAlgn val="ctr"/>
        <c:lblOffset val="100"/>
        <c:noMultiLvlLbl val="0"/>
      </c:catAx>
      <c:valAx>
        <c:axId val="313737648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Headcount of Enrolled Students at PSC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738064"/>
        <c:crosses val="autoZero"/>
        <c:crossBetween val="between"/>
      </c:valAx>
      <c:valAx>
        <c:axId val="40776580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  <a:r>
                  <a:rPr lang="en-US" baseline="0"/>
                  <a:t> of Graduated HS Cohort 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896336"/>
        <c:crosses val="max"/>
        <c:crossBetween val="between"/>
      </c:valAx>
      <c:catAx>
        <c:axId val="315896336"/>
        <c:scaling>
          <c:orientation val="minMax"/>
        </c:scaling>
        <c:delete val="1"/>
        <c:axPos val="b"/>
        <c:majorTickMark val="out"/>
        <c:minorTickMark val="none"/>
        <c:tickLblPos val="nextTo"/>
        <c:crossAx val="407765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Pensacola High School</a:t>
            </a:r>
          </a:p>
          <a:p>
            <a:pPr>
              <a:defRPr/>
            </a:pPr>
            <a:r>
              <a:rPr lang="en-US"/>
              <a:t>Graduates Enrolled at PSC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Percent Enrolled at PSC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('FTIC at PSC - Escambia'!$E$7,'FTIC at PSC - Escambia'!$K$7,'FTIC at PSC - Escambia'!$Q$7,'FTIC at PSC - Escambia'!$W$7,'FTIC at PSC - Escambia'!$AC$7,'FTIC at PSC - Escambia'!$AI$7,'FTIC at PSC - Escambia'!$AO$7,'FTIC at PSC - Escambia'!$AU$7,'FTIC at PSC - Escambia'!$BA$7)</c:f>
              <c:numCache>
                <c:formatCode>0%</c:formatCode>
                <c:ptCount val="9"/>
                <c:pt idx="0">
                  <c:v>0.17131474103585656</c:v>
                </c:pt>
                <c:pt idx="1">
                  <c:v>0.15079365079365079</c:v>
                </c:pt>
                <c:pt idx="2">
                  <c:v>0.18333333333333332</c:v>
                </c:pt>
                <c:pt idx="3">
                  <c:v>0.12847222222222221</c:v>
                </c:pt>
                <c:pt idx="4">
                  <c:v>0.15172413793103448</c:v>
                </c:pt>
                <c:pt idx="5">
                  <c:v>0.17843866171003717</c:v>
                </c:pt>
                <c:pt idx="6">
                  <c:v>0.14373088685015289</c:v>
                </c:pt>
                <c:pt idx="7">
                  <c:v>7.7220077220077218E-2</c:v>
                </c:pt>
                <c:pt idx="8">
                  <c:v>0.24886877828054299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1-4CE7-A66D-C69F4C788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559776"/>
        <c:axId val="406813424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Escambia'!$D$3,'FTIC at PSC - Escambia'!$J$3,'FTIC at PSC - Escambia'!$P$3,'FTIC at PSC - Escambia'!$V$3,'FTIC at PSC - Escambia'!$AB$3,'FTIC at PSC - Escambia'!$AH$3,'FTIC at PSC - Escambia'!$AN$3,'FTIC at PSC - Escambia'!$AT$3,'FTIC at PSC - Escambia'!$AZ$3)</c:f>
              <c:strCache>
                <c:ptCount val="9"/>
                <c:pt idx="0">
                  <c:v>FALL 2014                                 (2015.1)</c:v>
                </c:pt>
                <c:pt idx="1">
                  <c:v>FALL 2015                                     (2016.1)</c:v>
                </c:pt>
                <c:pt idx="2">
                  <c:v>FALL 2016                                     (2017.1)</c:v>
                </c:pt>
                <c:pt idx="3">
                  <c:v>FALL 2017                                     (2018.1)</c:v>
                </c:pt>
                <c:pt idx="4">
                  <c:v>FALL 2018                                     (2019.1)</c:v>
                </c:pt>
                <c:pt idx="5">
                  <c:v>FALL 2019                                     (2020.1)</c:v>
                </c:pt>
                <c:pt idx="6">
                  <c:v>FALL 2020                                     (2021.1)</c:v>
                </c:pt>
                <c:pt idx="7">
                  <c:v>FALL 2021                                   (2022.1)</c:v>
                </c:pt>
                <c:pt idx="8">
                  <c:v>FALL 2022                                   (2023.1)</c:v>
                </c:pt>
              </c:strCache>
            </c:strRef>
          </c:cat>
          <c:val>
            <c:numRef>
              <c:f>('FTIC at PSC - Escambia'!$D$7,'FTIC at PSC - Escambia'!$J$7,'FTIC at PSC - Escambia'!$P$7,'FTIC at PSC - Escambia'!$V$7,'FTIC at PSC - Escambia'!$AB$7,'FTIC at PSC - Escambia'!$AH$7,'FTIC at PSC - Escambia'!$AN$7,'FTIC at PSC - Escambia'!$AT$7,'FTIC at PSC - Escambia'!$AZ$7)</c:f>
              <c:numCache>
                <c:formatCode>General</c:formatCode>
                <c:ptCount val="9"/>
                <c:pt idx="0">
                  <c:v>43</c:v>
                </c:pt>
                <c:pt idx="1">
                  <c:v>38</c:v>
                </c:pt>
                <c:pt idx="2">
                  <c:v>44</c:v>
                </c:pt>
                <c:pt idx="3">
                  <c:v>37</c:v>
                </c:pt>
                <c:pt idx="4">
                  <c:v>44</c:v>
                </c:pt>
                <c:pt idx="5">
                  <c:v>48</c:v>
                </c:pt>
                <c:pt idx="6">
                  <c:v>47</c:v>
                </c:pt>
                <c:pt idx="7">
                  <c:v>20</c:v>
                </c:pt>
                <c:pt idx="8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A1-4CE7-A66D-C69F4C788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520608"/>
        <c:axId val="357522272"/>
      </c:lineChart>
      <c:catAx>
        <c:axId val="35752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522272"/>
        <c:crosses val="autoZero"/>
        <c:auto val="1"/>
        <c:lblAlgn val="ctr"/>
        <c:lblOffset val="100"/>
        <c:noMultiLvlLbl val="0"/>
      </c:catAx>
      <c:valAx>
        <c:axId val="357522272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Headcount of Enrolled Students at PSC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520608"/>
        <c:crosses val="autoZero"/>
        <c:crossBetween val="between"/>
      </c:valAx>
      <c:valAx>
        <c:axId val="406813424"/>
        <c:scaling>
          <c:orientation val="minMax"/>
          <c:max val="0.35000000000000003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Graduated HS Cohort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559776"/>
        <c:crosses val="max"/>
        <c:crossBetween val="between"/>
      </c:valAx>
      <c:catAx>
        <c:axId val="403559776"/>
        <c:scaling>
          <c:orientation val="minMax"/>
        </c:scaling>
        <c:delete val="1"/>
        <c:axPos val="b"/>
        <c:majorTickMark val="out"/>
        <c:minorTickMark val="none"/>
        <c:tickLblPos val="nextTo"/>
        <c:crossAx val="406813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Milton High School</a:t>
            </a:r>
          </a:p>
          <a:p>
            <a:pPr>
              <a:defRPr/>
            </a:pPr>
            <a:r>
              <a:rPr lang="en-US"/>
              <a:t>Graduates Enrolled</a:t>
            </a:r>
            <a:r>
              <a:rPr lang="en-US" baseline="0"/>
              <a:t> at PSC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Percent Enrolled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('FTIC at PSC - Santa Rosa'!$G$9,'FTIC at PSC - Santa Rosa'!$M$9,'FTIC at PSC - Santa Rosa'!$S$9,'FTIC at PSC - Santa Rosa'!$Y$9,'FTIC at PSC - Santa Rosa'!$AE$9,'FTIC at PSC - Santa Rosa'!$AK$9,'FTIC at PSC - Santa Rosa'!$AQ$9,'FTIC at PSC - Santa Rosa'!$AW$9,'FTIC at PSC - Santa Rosa'!$BC$9,'FTIC at PSC - Santa Rosa'!$BI$9)</c:f>
              <c:numCache>
                <c:formatCode>0%</c:formatCode>
                <c:ptCount val="10"/>
                <c:pt idx="0">
                  <c:v>7.8431372549019607E-2</c:v>
                </c:pt>
                <c:pt idx="1">
                  <c:v>5.4285714285714284E-2</c:v>
                </c:pt>
                <c:pt idx="2">
                  <c:v>4.632152588555858E-2</c:v>
                </c:pt>
                <c:pt idx="3">
                  <c:v>6.1452513966480445E-2</c:v>
                </c:pt>
                <c:pt idx="4">
                  <c:v>5.9125964010282778E-2</c:v>
                </c:pt>
                <c:pt idx="5">
                  <c:v>3.0379746835443037E-2</c:v>
                </c:pt>
                <c:pt idx="6">
                  <c:v>6.1032863849765258E-2</c:v>
                </c:pt>
                <c:pt idx="7">
                  <c:v>4.7619047619047616E-2</c:v>
                </c:pt>
                <c:pt idx="8">
                  <c:v>5.3708439897698211E-2</c:v>
                </c:pt>
                <c:pt idx="9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3-4E88-94F5-928C63B76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115792"/>
        <c:axId val="456362032"/>
      </c:barChart>
      <c:lineChart>
        <c:grouping val="standard"/>
        <c:varyColors val="0"/>
        <c:ser>
          <c:idx val="0"/>
          <c:order val="0"/>
          <c:tx>
            <c:strRef>
              <c:f>'FTIC at PSC - Santa Rosa'!$A$9</c:f>
              <c:strCache>
                <c:ptCount val="1"/>
                <c:pt idx="0">
                  <c:v>Milton HS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Santa Rosa'!$F$3,'FTIC at PSC - Santa Rosa'!$L$3,'FTIC at PSC - Santa Rosa'!$R$3,'FTIC at PSC - Santa Rosa'!$X$3,'FTIC at PSC - Santa Rosa'!$AD$3,'FTIC at PSC - Santa Rosa'!$AJ$3,'FTIC at PSC - Santa Rosa'!$AP$3,'FTIC at PSC - Santa Rosa'!$AV$3,'FTIC at PSC - Santa Rosa'!$BB$3,'FTIC at PSC - Santa Rosa'!$BH$3)</c:f>
              <c:strCache>
                <c:ptCount val="10"/>
                <c:pt idx="0">
                  <c:v>SPRING 2014                                 (2014-2)</c:v>
                </c:pt>
                <c:pt idx="1">
                  <c:v>SPRING 2015                                     (2015-2)</c:v>
                </c:pt>
                <c:pt idx="2">
                  <c:v>SPRING 2016                                     (2016-2)</c:v>
                </c:pt>
                <c:pt idx="3">
                  <c:v>SPRING 2017                                     (2017-2)</c:v>
                </c:pt>
                <c:pt idx="4">
                  <c:v>SPRING 2018                                     (2018-2)</c:v>
                </c:pt>
                <c:pt idx="5">
                  <c:v>SPRING 2019                                     (2019-2)</c:v>
                </c:pt>
                <c:pt idx="6">
                  <c:v>SPRING 2020                                     (2020-2)</c:v>
                </c:pt>
                <c:pt idx="7">
                  <c:v>SPRING 2021                                     (2021-2)</c:v>
                </c:pt>
                <c:pt idx="8">
                  <c:v>SPRING 2022                                     (2022-2)</c:v>
                </c:pt>
                <c:pt idx="9">
                  <c:v>SPRING 2023                                     (2023-2)</c:v>
                </c:pt>
              </c:strCache>
            </c:strRef>
          </c:cat>
          <c:val>
            <c:numRef>
              <c:f>('FTIC at PSC - Santa Rosa'!$F$9,'FTIC at PSC - Santa Rosa'!$L$9,'FTIC at PSC - Santa Rosa'!$R$9,'FTIC at PSC - Santa Rosa'!$X$9,'FTIC at PSC - Santa Rosa'!$AD$9,'FTIC at PSC - Santa Rosa'!$AJ$9,'FTIC at PSC - Santa Rosa'!$AP$9,'FTIC at PSC - Santa Rosa'!$AV$9,'FTIC at PSC - Santa Rosa'!$BB$9,'FTIC at PSC - Santa Rosa'!$BH$9)</c:f>
              <c:numCache>
                <c:formatCode>General</c:formatCode>
                <c:ptCount val="10"/>
                <c:pt idx="0">
                  <c:v>28</c:v>
                </c:pt>
                <c:pt idx="1">
                  <c:v>19</c:v>
                </c:pt>
                <c:pt idx="2">
                  <c:v>17</c:v>
                </c:pt>
                <c:pt idx="3">
                  <c:v>22</c:v>
                </c:pt>
                <c:pt idx="4">
                  <c:v>23</c:v>
                </c:pt>
                <c:pt idx="5">
                  <c:v>12</c:v>
                </c:pt>
                <c:pt idx="6">
                  <c:v>26</c:v>
                </c:pt>
                <c:pt idx="7">
                  <c:v>18</c:v>
                </c:pt>
                <c:pt idx="8">
                  <c:v>21</c:v>
                </c:pt>
                <c:pt idx="9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73-4E88-94F5-928C63B76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086592"/>
        <c:axId val="310087840"/>
      </c:lineChart>
      <c:catAx>
        <c:axId val="31008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087840"/>
        <c:crosses val="autoZero"/>
        <c:auto val="1"/>
        <c:lblAlgn val="ctr"/>
        <c:lblOffset val="100"/>
        <c:noMultiLvlLbl val="0"/>
      </c:catAx>
      <c:valAx>
        <c:axId val="310087840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Headcount of Enrolled Students at PSC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086592"/>
        <c:crosses val="autoZero"/>
        <c:crossBetween val="between"/>
      </c:valAx>
      <c:valAx>
        <c:axId val="456362032"/>
        <c:scaling>
          <c:orientation val="minMax"/>
          <c:max val="0.35000000000000003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Graduated HS Cohort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115792"/>
        <c:crosses val="max"/>
        <c:crossBetween val="between"/>
      </c:valAx>
      <c:catAx>
        <c:axId val="453115792"/>
        <c:scaling>
          <c:orientation val="minMax"/>
        </c:scaling>
        <c:delete val="1"/>
        <c:axPos val="b"/>
        <c:majorTickMark val="out"/>
        <c:minorTickMark val="none"/>
        <c:tickLblPos val="nextTo"/>
        <c:crossAx val="456362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Washington High School</a:t>
            </a:r>
          </a:p>
          <a:p>
            <a:pPr>
              <a:defRPr/>
            </a:pPr>
            <a:r>
              <a:rPr lang="en-US"/>
              <a:t>Graduates Enrolled at PSC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Percent Enrolled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Escambia'!$D$3,'FTIC at PSC - Escambia'!$J$3,'FTIC at PSC - Escambia'!$P$3,'FTIC at PSC - Escambia'!$V$3,'FTIC at PSC - Escambia'!$AB$3,'FTIC at PSC - Escambia'!$AH$3:$AI$3,'FTIC at PSC - Escambia'!$AT$3)</c:f>
              <c:strCache>
                <c:ptCount val="8"/>
                <c:pt idx="0">
                  <c:v>FALL 2014                                 (2015.1)</c:v>
                </c:pt>
                <c:pt idx="1">
                  <c:v>FALL 2015                                     (2016.1)</c:v>
                </c:pt>
                <c:pt idx="2">
                  <c:v>FALL 2016                                     (2017.1)</c:v>
                </c:pt>
                <c:pt idx="3">
                  <c:v>FALL 2017                                     (2018.1)</c:v>
                </c:pt>
                <c:pt idx="4">
                  <c:v>FALL 2018                                     (2019.1)</c:v>
                </c:pt>
                <c:pt idx="5">
                  <c:v>FALL 2019                                     (2020.1)</c:v>
                </c:pt>
                <c:pt idx="6">
                  <c:v>FALL 2019                                     (2020.1)</c:v>
                </c:pt>
                <c:pt idx="7">
                  <c:v>FALL 2021                                   (2022.1)</c:v>
                </c:pt>
              </c:strCache>
            </c:strRef>
          </c:cat>
          <c:val>
            <c:numRef>
              <c:f>('FTIC at PSC - Escambia'!$E$12,'FTIC at PSC - Escambia'!$K$12,'FTIC at PSC - Escambia'!$Q$12,'FTIC at PSC - Escambia'!$W$12,'FTIC at PSC - Escambia'!$AC$12,'FTIC at PSC - Escambia'!$AI$12,'FTIC at PSC - Escambia'!$AO$12,'FTIC at PSC - Escambia'!$AU$12,'FTIC at PSC - Escambia'!$BA$12)</c:f>
              <c:numCache>
                <c:formatCode>0%</c:formatCode>
                <c:ptCount val="9"/>
                <c:pt idx="0">
                  <c:v>0.19269102990033224</c:v>
                </c:pt>
                <c:pt idx="1">
                  <c:v>0.19261213720316622</c:v>
                </c:pt>
                <c:pt idx="2">
                  <c:v>0.19875776397515527</c:v>
                </c:pt>
                <c:pt idx="3">
                  <c:v>0.22589531680440772</c:v>
                </c:pt>
                <c:pt idx="4">
                  <c:v>0.25587467362924282</c:v>
                </c:pt>
                <c:pt idx="5">
                  <c:v>0.26495726495726496</c:v>
                </c:pt>
                <c:pt idx="6">
                  <c:v>0.20441988950276244</c:v>
                </c:pt>
                <c:pt idx="7">
                  <c:v>0.28807947019867547</c:v>
                </c:pt>
                <c:pt idx="8">
                  <c:v>0.24629080118694363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1-4B8D-8270-F43323C16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709504"/>
        <c:axId val="313706176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Escambia'!$D$3,'FTIC at PSC - Escambia'!$J$3,'FTIC at PSC - Escambia'!$P$3,'FTIC at PSC - Escambia'!$V$3,'FTIC at PSC - Escambia'!$AB$3,'FTIC at PSC - Escambia'!$AH$3,'FTIC at PSC - Escambia'!$AN$3,'FTIC at PSC - Escambia'!$AT$3,'FTIC at PSC - Escambia'!$AZ$3)</c:f>
              <c:strCache>
                <c:ptCount val="9"/>
                <c:pt idx="0">
                  <c:v>FALL 2014                                 (2015.1)</c:v>
                </c:pt>
                <c:pt idx="1">
                  <c:v>FALL 2015                                     (2016.1)</c:v>
                </c:pt>
                <c:pt idx="2">
                  <c:v>FALL 2016                                     (2017.1)</c:v>
                </c:pt>
                <c:pt idx="3">
                  <c:v>FALL 2017                                     (2018.1)</c:v>
                </c:pt>
                <c:pt idx="4">
                  <c:v>FALL 2018                                     (2019.1)</c:v>
                </c:pt>
                <c:pt idx="5">
                  <c:v>FALL 2019                                     (2020.1)</c:v>
                </c:pt>
                <c:pt idx="6">
                  <c:v>FALL 2020                                     (2021.1)</c:v>
                </c:pt>
                <c:pt idx="7">
                  <c:v>FALL 2021                                   (2022.1)</c:v>
                </c:pt>
                <c:pt idx="8">
                  <c:v>FALL 2022                                   (2023.1)</c:v>
                </c:pt>
              </c:strCache>
            </c:strRef>
          </c:cat>
          <c:val>
            <c:numRef>
              <c:f>('FTIC at PSC - Escambia'!$D$12,'FTIC at PSC - Escambia'!$J$12,'FTIC at PSC - Escambia'!$P$12,'FTIC at PSC - Escambia'!$V$12,'FTIC at PSC - Escambia'!$AB$12,'FTIC at PSC - Escambia'!$AH$12,'FTIC at PSC - Escambia'!$AN$12,'FTIC at PSC - Escambia'!$AT$12,'FTIC at PSC - Escambia'!$AZ$12)</c:f>
              <c:numCache>
                <c:formatCode>General</c:formatCode>
                <c:ptCount val="9"/>
                <c:pt idx="0">
                  <c:v>58</c:v>
                </c:pt>
                <c:pt idx="1">
                  <c:v>73</c:v>
                </c:pt>
                <c:pt idx="2">
                  <c:v>64</c:v>
                </c:pt>
                <c:pt idx="3">
                  <c:v>82</c:v>
                </c:pt>
                <c:pt idx="4">
                  <c:v>98</c:v>
                </c:pt>
                <c:pt idx="5">
                  <c:v>93</c:v>
                </c:pt>
                <c:pt idx="6">
                  <c:v>74</c:v>
                </c:pt>
                <c:pt idx="7">
                  <c:v>87</c:v>
                </c:pt>
                <c:pt idx="8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B1-4B8D-8270-F43323C16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519072"/>
        <c:axId val="309518656"/>
      </c:lineChart>
      <c:catAx>
        <c:axId val="30951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518656"/>
        <c:crosses val="autoZero"/>
        <c:auto val="1"/>
        <c:lblAlgn val="ctr"/>
        <c:lblOffset val="100"/>
        <c:noMultiLvlLbl val="0"/>
      </c:catAx>
      <c:valAx>
        <c:axId val="309518656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Headcount of Enrolled Students at PSC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519072"/>
        <c:crosses val="autoZero"/>
        <c:crossBetween val="between"/>
      </c:valAx>
      <c:valAx>
        <c:axId val="313706176"/>
        <c:scaling>
          <c:orientation val="minMax"/>
          <c:max val="0.35000000000000003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Graduated HS Cohort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709504"/>
        <c:crosses val="max"/>
        <c:crossBetween val="between"/>
      </c:valAx>
      <c:catAx>
        <c:axId val="313709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37061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Northview High School</a:t>
            </a:r>
          </a:p>
          <a:p>
            <a:pPr>
              <a:defRPr/>
            </a:pPr>
            <a:r>
              <a:rPr lang="en-US"/>
              <a:t>Graduates Enrolled at PSC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Percent Enrolled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Escambia'!$D$3,'FTIC at PSC - Escambia'!$J$3,'FTIC at PSC - Escambia'!$P$3,'FTIC at PSC - Escambia'!$V$3,'FTIC at PSC - Escambia'!$AB$3,'FTIC at PSC - Escambia'!$AH$3:$AI$3,'FTIC at PSC - Escambia'!$AT$3:$AU$3)</c:f>
              <c:strCache>
                <c:ptCount val="9"/>
                <c:pt idx="0">
                  <c:v>FALL 2014                                 (2015.1)</c:v>
                </c:pt>
                <c:pt idx="1">
                  <c:v>FALL 2015                                     (2016.1)</c:v>
                </c:pt>
                <c:pt idx="2">
                  <c:v>FALL 2016                                     (2017.1)</c:v>
                </c:pt>
                <c:pt idx="3">
                  <c:v>FALL 2017                                     (2018.1)</c:v>
                </c:pt>
                <c:pt idx="4">
                  <c:v>FALL 2018                                     (2019.1)</c:v>
                </c:pt>
                <c:pt idx="5">
                  <c:v>FALL 2019                                     (2020.1)</c:v>
                </c:pt>
                <c:pt idx="6">
                  <c:v>FALL 2019                                     (2020.1)</c:v>
                </c:pt>
                <c:pt idx="7">
                  <c:v>FALL 2021                                   (2022.1)</c:v>
                </c:pt>
                <c:pt idx="8">
                  <c:v>FALL 2021                                     (2022.1)</c:v>
                </c:pt>
              </c:strCache>
            </c:strRef>
          </c:cat>
          <c:val>
            <c:numRef>
              <c:f>('FTIC at PSC - Escambia'!$E$13,'FTIC at PSC - Escambia'!$K$13,'FTIC at PSC - Escambia'!$Q$13,'FTIC at PSC - Escambia'!$W$13,'FTIC at PSC - Escambia'!$AC$13,'FTIC at PSC - Escambia'!$AI$13,'FTIC at PSC - Escambia'!$AO$13,'FTIC at PSC - Escambia'!$AU$13,'FTIC at PSC - Escambia'!$BA$13)</c:f>
              <c:numCache>
                <c:formatCode>0%</c:formatCode>
                <c:ptCount val="9"/>
                <c:pt idx="0">
                  <c:v>0.20202020202020202</c:v>
                </c:pt>
                <c:pt idx="1">
                  <c:v>0.14893617021276595</c:v>
                </c:pt>
                <c:pt idx="2">
                  <c:v>0.16666666666666666</c:v>
                </c:pt>
                <c:pt idx="3">
                  <c:v>0.16831683168316833</c:v>
                </c:pt>
                <c:pt idx="4">
                  <c:v>0.14444444444444443</c:v>
                </c:pt>
                <c:pt idx="5">
                  <c:v>0.12037037037037036</c:v>
                </c:pt>
                <c:pt idx="6">
                  <c:v>5.2083333333333336E-2</c:v>
                </c:pt>
                <c:pt idx="7">
                  <c:v>0.14130434782608695</c:v>
                </c:pt>
                <c:pt idx="8">
                  <c:v>0.13392857142857142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FC-4EBC-8028-F66DB8A5D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927456"/>
        <c:axId val="321394432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Escambia'!$D$3,'FTIC at PSC - Escambia'!$J$3,'FTIC at PSC - Escambia'!$P$3,'FTIC at PSC - Escambia'!$V$3,'FTIC at PSC - Escambia'!$AB$3,'FTIC at PSC - Escambia'!$AH$3,'FTIC at PSC - Escambia'!$AN$3,'FTIC at PSC - Escambia'!$AT$3,'FTIC at PSC - Escambia'!$AZ$3)</c:f>
              <c:strCache>
                <c:ptCount val="9"/>
                <c:pt idx="0">
                  <c:v>FALL 2014                                 (2015.1)</c:v>
                </c:pt>
                <c:pt idx="1">
                  <c:v>FALL 2015                                     (2016.1)</c:v>
                </c:pt>
                <c:pt idx="2">
                  <c:v>FALL 2016                                     (2017.1)</c:v>
                </c:pt>
                <c:pt idx="3">
                  <c:v>FALL 2017                                     (2018.1)</c:v>
                </c:pt>
                <c:pt idx="4">
                  <c:v>FALL 2018                                     (2019.1)</c:v>
                </c:pt>
                <c:pt idx="5">
                  <c:v>FALL 2019                                     (2020.1)</c:v>
                </c:pt>
                <c:pt idx="6">
                  <c:v>FALL 2020                                     (2021.1)</c:v>
                </c:pt>
                <c:pt idx="7">
                  <c:v>FALL 2021                                   (2022.1)</c:v>
                </c:pt>
                <c:pt idx="8">
                  <c:v>FALL 2022                                   (2023.1)</c:v>
                </c:pt>
              </c:strCache>
            </c:strRef>
          </c:cat>
          <c:val>
            <c:numRef>
              <c:f>('FTIC at PSC - Escambia'!$D$13,'FTIC at PSC - Escambia'!$J$13,'FTIC at PSC - Escambia'!$P$13,'FTIC at PSC - Escambia'!$V$13,'FTIC at PSC - Escambia'!$AB$13,'FTIC at PSC - Escambia'!$AH$13,'FTIC at PSC - Escambia'!$AN$13,'FTIC at PSC - Escambia'!$AT$13,'FTIC at PSC - Escambia'!$AZ$13)</c:f>
              <c:numCache>
                <c:formatCode>General</c:formatCode>
                <c:ptCount val="9"/>
                <c:pt idx="0">
                  <c:v>20</c:v>
                </c:pt>
                <c:pt idx="1">
                  <c:v>14</c:v>
                </c:pt>
                <c:pt idx="2">
                  <c:v>16</c:v>
                </c:pt>
                <c:pt idx="3">
                  <c:v>17</c:v>
                </c:pt>
                <c:pt idx="4">
                  <c:v>13</c:v>
                </c:pt>
                <c:pt idx="5">
                  <c:v>13</c:v>
                </c:pt>
                <c:pt idx="6">
                  <c:v>5</c:v>
                </c:pt>
                <c:pt idx="7">
                  <c:v>13</c:v>
                </c:pt>
                <c:pt idx="8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C-4EBC-8028-F66DB8A5D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707840"/>
        <c:axId val="313709088"/>
      </c:lineChart>
      <c:catAx>
        <c:axId val="313707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709088"/>
        <c:crosses val="autoZero"/>
        <c:auto val="1"/>
        <c:lblAlgn val="ctr"/>
        <c:lblOffset val="100"/>
        <c:noMultiLvlLbl val="0"/>
      </c:catAx>
      <c:valAx>
        <c:axId val="313709088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Headcount of Enrolled Students at PSC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707840"/>
        <c:crosses val="autoZero"/>
        <c:crossBetween val="between"/>
      </c:valAx>
      <c:valAx>
        <c:axId val="32139443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Graduated HS Cohort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927456"/>
        <c:crosses val="max"/>
        <c:crossBetween val="between"/>
      </c:valAx>
      <c:catAx>
        <c:axId val="361927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1394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JM Tate High School</a:t>
            </a:r>
          </a:p>
          <a:p>
            <a:pPr>
              <a:defRPr/>
            </a:pPr>
            <a:r>
              <a:rPr lang="en-US"/>
              <a:t>Graduates Enrolled at PSC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Percent Enrolled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Escambia'!$D$3,'FTIC at PSC - Escambia'!$J$3,'FTIC at PSC - Escambia'!$P$3,'FTIC at PSC - Escambia'!$V$3,'FTIC at PSC - Escambia'!$AB$3,'FTIC at PSC - Escambia'!$AH$3:$AI$3,'FTIC at PSC - Escambia'!$AT$3)</c:f>
              <c:strCache>
                <c:ptCount val="8"/>
                <c:pt idx="0">
                  <c:v>FALL 2014                                 (2015.1)</c:v>
                </c:pt>
                <c:pt idx="1">
                  <c:v>FALL 2015                                     (2016.1)</c:v>
                </c:pt>
                <c:pt idx="2">
                  <c:v>FALL 2016                                     (2017.1)</c:v>
                </c:pt>
                <c:pt idx="3">
                  <c:v>FALL 2017                                     (2018.1)</c:v>
                </c:pt>
                <c:pt idx="4">
                  <c:v>FALL 2018                                     (2019.1)</c:v>
                </c:pt>
                <c:pt idx="5">
                  <c:v>FALL 2019                                     (2020.1)</c:v>
                </c:pt>
                <c:pt idx="6">
                  <c:v>FALL 2019                                     (2020.1)</c:v>
                </c:pt>
                <c:pt idx="7">
                  <c:v>FALL 2021                                   (2022.1)</c:v>
                </c:pt>
              </c:strCache>
            </c:strRef>
          </c:cat>
          <c:val>
            <c:numRef>
              <c:f>('FTIC at PSC - Escambia'!$E$8,'FTIC at PSC - Escambia'!$K$8,'FTIC at PSC - Escambia'!$Q$8,'FTIC at PSC - Escambia'!$W$8,'FTIC at PSC - Escambia'!$AC$8,'FTIC at PSC - Escambia'!$AI$8,'FTIC at PSC - Escambia'!$AO$8,'FTIC at PSC - Escambia'!$AU$8,'FTIC at PSC - Escambia'!$BA$8)</c:f>
              <c:numCache>
                <c:formatCode>0%</c:formatCode>
                <c:ptCount val="9"/>
                <c:pt idx="0">
                  <c:v>0.25352112676056338</c:v>
                </c:pt>
                <c:pt idx="1">
                  <c:v>0.21195652173913043</c:v>
                </c:pt>
                <c:pt idx="2">
                  <c:v>0.24713958810068651</c:v>
                </c:pt>
                <c:pt idx="3">
                  <c:v>0.27027027027027029</c:v>
                </c:pt>
                <c:pt idx="4">
                  <c:v>0.23673469387755103</c:v>
                </c:pt>
                <c:pt idx="5">
                  <c:v>0.18936170212765957</c:v>
                </c:pt>
                <c:pt idx="6">
                  <c:v>0.2275711159737418</c:v>
                </c:pt>
                <c:pt idx="7">
                  <c:v>0.21014492753623187</c:v>
                </c:pt>
                <c:pt idx="8">
                  <c:v>0.22619047619047619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C-4059-8ADE-F52B2B630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857200"/>
        <c:axId val="405856784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Escambia'!$D$3,'FTIC at PSC - Escambia'!$J$3,'FTIC at PSC - Escambia'!$P$3,'FTIC at PSC - Escambia'!$V$3,'FTIC at PSC - Escambia'!$AB$3,'FTIC at PSC - Escambia'!$AH$3,'FTIC at PSC - Escambia'!$AN$3,'FTIC at PSC - Escambia'!$AT$3,'FTIC at PSC - Escambia'!$AZ$3)</c:f>
              <c:strCache>
                <c:ptCount val="9"/>
                <c:pt idx="0">
                  <c:v>FALL 2014                                 (2015.1)</c:v>
                </c:pt>
                <c:pt idx="1">
                  <c:v>FALL 2015                                     (2016.1)</c:v>
                </c:pt>
                <c:pt idx="2">
                  <c:v>FALL 2016                                     (2017.1)</c:v>
                </c:pt>
                <c:pt idx="3">
                  <c:v>FALL 2017                                     (2018.1)</c:v>
                </c:pt>
                <c:pt idx="4">
                  <c:v>FALL 2018                                     (2019.1)</c:v>
                </c:pt>
                <c:pt idx="5">
                  <c:v>FALL 2019                                     (2020.1)</c:v>
                </c:pt>
                <c:pt idx="6">
                  <c:v>FALL 2020                                     (2021.1)</c:v>
                </c:pt>
                <c:pt idx="7">
                  <c:v>FALL 2021                                   (2022.1)</c:v>
                </c:pt>
                <c:pt idx="8">
                  <c:v>FALL 2022                                   (2023.1)</c:v>
                </c:pt>
              </c:strCache>
            </c:strRef>
          </c:cat>
          <c:val>
            <c:numRef>
              <c:f>('FTIC at PSC - Escambia'!$D$8,'FTIC at PSC - Escambia'!$J$8,'FTIC at PSC - Escambia'!$P$8,'FTIC at PSC - Escambia'!$V$8,'FTIC at PSC - Escambia'!$AB$8,'FTIC at PSC - Escambia'!$AH$8,'FTIC at PSC - Escambia'!$AN$8,'FTIC at PSC - Escambia'!$AT$8,'FTIC at PSC - Escambia'!$AZ$8)</c:f>
              <c:numCache>
                <c:formatCode>General</c:formatCode>
                <c:ptCount val="9"/>
                <c:pt idx="0">
                  <c:v>90</c:v>
                </c:pt>
                <c:pt idx="1">
                  <c:v>78</c:v>
                </c:pt>
                <c:pt idx="2">
                  <c:v>108</c:v>
                </c:pt>
                <c:pt idx="3">
                  <c:v>120</c:v>
                </c:pt>
                <c:pt idx="4">
                  <c:v>116</c:v>
                </c:pt>
                <c:pt idx="5">
                  <c:v>89</c:v>
                </c:pt>
                <c:pt idx="6">
                  <c:v>104</c:v>
                </c:pt>
                <c:pt idx="7">
                  <c:v>87</c:v>
                </c:pt>
                <c:pt idx="8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7C-4059-8ADE-F52B2B630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925024"/>
        <c:axId val="361923360"/>
      </c:lineChart>
      <c:catAx>
        <c:axId val="36192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9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923360"/>
        <c:crosses val="autoZero"/>
        <c:auto val="1"/>
        <c:lblAlgn val="ctr"/>
        <c:lblOffset val="100"/>
        <c:noMultiLvlLbl val="0"/>
      </c:catAx>
      <c:valAx>
        <c:axId val="36192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Headcount of Enrolled Students at PSC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925024"/>
        <c:crosses val="autoZero"/>
        <c:crossBetween val="between"/>
      </c:valAx>
      <c:valAx>
        <c:axId val="405856784"/>
        <c:scaling>
          <c:orientation val="minMax"/>
          <c:max val="0.35000000000000003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Graduated HS Cohort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5857200"/>
        <c:crosses val="max"/>
        <c:crossBetween val="between"/>
      </c:valAx>
      <c:catAx>
        <c:axId val="405857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58567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Pine Forest High School</a:t>
            </a:r>
          </a:p>
          <a:p>
            <a:pPr>
              <a:defRPr/>
            </a:pPr>
            <a:r>
              <a:rPr lang="en-US"/>
              <a:t>Graduates Enrolled at PSC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Percent Enrolled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Escambia'!$D$3,'FTIC at PSC - Escambia'!$J$3,'FTIC at PSC - Escambia'!$P$3,'FTIC at PSC - Escambia'!$V$3,'FTIC at PSC - Escambia'!$AB$3,'FTIC at PSC - Escambia'!$AH$3:$AI$3)</c:f>
              <c:strCache>
                <c:ptCount val="7"/>
                <c:pt idx="0">
                  <c:v>FALL 2014                                 (2015.1)</c:v>
                </c:pt>
                <c:pt idx="1">
                  <c:v>FALL 2015                                     (2016.1)</c:v>
                </c:pt>
                <c:pt idx="2">
                  <c:v>FALL 2016                                     (2017.1)</c:v>
                </c:pt>
                <c:pt idx="3">
                  <c:v>FALL 2017                                     (2018.1)</c:v>
                </c:pt>
                <c:pt idx="4">
                  <c:v>FALL 2018                                     (2019.1)</c:v>
                </c:pt>
                <c:pt idx="5">
                  <c:v>FALL 2019                                     (2020.1)</c:v>
                </c:pt>
                <c:pt idx="6">
                  <c:v>FALL 2019                                     (2020.1)</c:v>
                </c:pt>
              </c:strCache>
            </c:strRef>
          </c:cat>
          <c:val>
            <c:numRef>
              <c:f>('FTIC at PSC - Escambia'!$E$10,'FTIC at PSC - Escambia'!$K$10,'FTIC at PSC - Escambia'!$Q$10,'FTIC at PSC - Escambia'!$W$10,'FTIC at PSC - Escambia'!$AC$10,'FTIC at PSC - Escambia'!$AI$10,'FTIC at PSC - Escambia'!$AO$10,'FTIC at PSC - Escambia'!$AU$10,'FTIC at PSC - Escambia'!$BA$10)</c:f>
              <c:numCache>
                <c:formatCode>0%</c:formatCode>
                <c:ptCount val="9"/>
                <c:pt idx="0">
                  <c:v>0.28346456692913385</c:v>
                </c:pt>
                <c:pt idx="1">
                  <c:v>0.23826714801444043</c:v>
                </c:pt>
                <c:pt idx="2">
                  <c:v>0.30575539568345322</c:v>
                </c:pt>
                <c:pt idx="3">
                  <c:v>0.28013029315960913</c:v>
                </c:pt>
                <c:pt idx="4">
                  <c:v>0.22619047619047619</c:v>
                </c:pt>
                <c:pt idx="5">
                  <c:v>0.22832369942196531</c:v>
                </c:pt>
                <c:pt idx="6">
                  <c:v>0.15204678362573099</c:v>
                </c:pt>
                <c:pt idx="7">
                  <c:v>0.22340425531914893</c:v>
                </c:pt>
                <c:pt idx="8">
                  <c:v>0.22653721682847897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B6-4022-89E3-08A26E169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812896"/>
        <c:axId val="405812480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Escambia'!$D$3,'FTIC at PSC - Escambia'!$J$3,'FTIC at PSC - Escambia'!$P$3,'FTIC at PSC - Escambia'!$V$3,'FTIC at PSC - Escambia'!$AB$3,'FTIC at PSC - Escambia'!$AH$3,'FTIC at PSC - Escambia'!$AN$3,'FTIC at PSC - Escambia'!$AT$3,'FTIC at PSC - Escambia'!$AZ$3)</c:f>
              <c:strCache>
                <c:ptCount val="9"/>
                <c:pt idx="0">
                  <c:v>FALL 2014                                 (2015.1)</c:v>
                </c:pt>
                <c:pt idx="1">
                  <c:v>FALL 2015                                     (2016.1)</c:v>
                </c:pt>
                <c:pt idx="2">
                  <c:v>FALL 2016                                     (2017.1)</c:v>
                </c:pt>
                <c:pt idx="3">
                  <c:v>FALL 2017                                     (2018.1)</c:v>
                </c:pt>
                <c:pt idx="4">
                  <c:v>FALL 2018                                     (2019.1)</c:v>
                </c:pt>
                <c:pt idx="5">
                  <c:v>FALL 2019                                     (2020.1)</c:v>
                </c:pt>
                <c:pt idx="6">
                  <c:v>FALL 2020                                     (2021.1)</c:v>
                </c:pt>
                <c:pt idx="7">
                  <c:v>FALL 2021                                   (2022.1)</c:v>
                </c:pt>
                <c:pt idx="8">
                  <c:v>FALL 2022                                   (2023.1)</c:v>
                </c:pt>
              </c:strCache>
            </c:strRef>
          </c:cat>
          <c:val>
            <c:numRef>
              <c:f>('FTIC at PSC - Escambia'!$D$10,'FTIC at PSC - Escambia'!$J$10,'FTIC at PSC - Escambia'!$P$10,'FTIC at PSC - Escambia'!$V$10,'FTIC at PSC - Escambia'!$AB$10,'FTIC at PSC - Escambia'!$AH$10,'FTIC at PSC - Escambia'!$AN$10,'FTIC at PSC - Escambia'!$AT$10,'FTIC at PSC - Escambia'!$AZ$10)</c:f>
              <c:numCache>
                <c:formatCode>General</c:formatCode>
                <c:ptCount val="9"/>
                <c:pt idx="0">
                  <c:v>72</c:v>
                </c:pt>
                <c:pt idx="1">
                  <c:v>66</c:v>
                </c:pt>
                <c:pt idx="2">
                  <c:v>85</c:v>
                </c:pt>
                <c:pt idx="3">
                  <c:v>86</c:v>
                </c:pt>
                <c:pt idx="4">
                  <c:v>76</c:v>
                </c:pt>
                <c:pt idx="5">
                  <c:v>79</c:v>
                </c:pt>
                <c:pt idx="6">
                  <c:v>52</c:v>
                </c:pt>
                <c:pt idx="7">
                  <c:v>63</c:v>
                </c:pt>
                <c:pt idx="8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B6-4022-89E3-08A26E169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924192"/>
        <c:axId val="361923776"/>
      </c:lineChart>
      <c:catAx>
        <c:axId val="36192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923776"/>
        <c:crosses val="autoZero"/>
        <c:auto val="1"/>
        <c:lblAlgn val="ctr"/>
        <c:lblOffset val="100"/>
        <c:noMultiLvlLbl val="0"/>
      </c:catAx>
      <c:valAx>
        <c:axId val="361923776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Headcount of Enrolled Students at PSC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924192"/>
        <c:crosses val="autoZero"/>
        <c:crossBetween val="between"/>
      </c:valAx>
      <c:valAx>
        <c:axId val="405812480"/>
        <c:scaling>
          <c:orientation val="minMax"/>
          <c:max val="0.35000000000000003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Graduated HS Cohort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5812896"/>
        <c:crosses val="max"/>
        <c:crossBetween val="between"/>
      </c:valAx>
      <c:catAx>
        <c:axId val="405812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5812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West Florida Technical High School</a:t>
            </a:r>
          </a:p>
          <a:p>
            <a:pPr>
              <a:defRPr/>
            </a:pPr>
            <a:r>
              <a:rPr lang="en-US"/>
              <a:t>Graduates Enrolled at PSC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Percent Enrolled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('FTIC at PSC - Escambia'!$E$14,'FTIC at PSC - Escambia'!$K$14,'FTIC at PSC - Escambia'!$Q$14,'FTIC at PSC - Escambia'!$W$14,'FTIC at PSC - Escambia'!$AC$14,'FTIC at PSC - Escambia'!$AI$14,'FTIC at PSC - Escambia'!$AO$14,'FTIC at PSC - Escambia'!$AU$14,'FTIC at PSC - Escambia'!$BA$14)</c:f>
              <c:numCache>
                <c:formatCode>0%</c:formatCode>
                <c:ptCount val="9"/>
                <c:pt idx="0">
                  <c:v>0.2247191011235955</c:v>
                </c:pt>
                <c:pt idx="1">
                  <c:v>0.26153846153846155</c:v>
                </c:pt>
                <c:pt idx="2">
                  <c:v>0.25274725274725274</c:v>
                </c:pt>
                <c:pt idx="3">
                  <c:v>0.25</c:v>
                </c:pt>
                <c:pt idx="4">
                  <c:v>0.22258064516129034</c:v>
                </c:pt>
                <c:pt idx="5">
                  <c:v>0.24770642201834864</c:v>
                </c:pt>
                <c:pt idx="6">
                  <c:v>0.24381625441696114</c:v>
                </c:pt>
                <c:pt idx="7">
                  <c:v>0.26639344262295084</c:v>
                </c:pt>
                <c:pt idx="8">
                  <c:v>0.23265306122448978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0A-456E-869B-4CC35A95D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707424"/>
        <c:axId val="315895504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Escambia'!$D$3,'FTIC at PSC - Escambia'!$J$3,'FTIC at PSC - Escambia'!$P$3,'FTIC at PSC - Escambia'!$V$3,'FTIC at PSC - Escambia'!$AB$3,'FTIC at PSC - Escambia'!$AH$3,'FTIC at PSC - Escambia'!$AN$3,'FTIC at PSC - Escambia'!$AT$3,'FTIC at PSC - Escambia'!$AZ$3)</c:f>
              <c:strCache>
                <c:ptCount val="9"/>
                <c:pt idx="0">
                  <c:v>FALL 2014                                 (2015.1)</c:v>
                </c:pt>
                <c:pt idx="1">
                  <c:v>FALL 2015                                     (2016.1)</c:v>
                </c:pt>
                <c:pt idx="2">
                  <c:v>FALL 2016                                     (2017.1)</c:v>
                </c:pt>
                <c:pt idx="3">
                  <c:v>FALL 2017                                     (2018.1)</c:v>
                </c:pt>
                <c:pt idx="4">
                  <c:v>FALL 2018                                     (2019.1)</c:v>
                </c:pt>
                <c:pt idx="5">
                  <c:v>FALL 2019                                     (2020.1)</c:v>
                </c:pt>
                <c:pt idx="6">
                  <c:v>FALL 2020                                     (2021.1)</c:v>
                </c:pt>
                <c:pt idx="7">
                  <c:v>FALL 2021                                   (2022.1)</c:v>
                </c:pt>
                <c:pt idx="8">
                  <c:v>FALL 2022                                   (2023.1)</c:v>
                </c:pt>
              </c:strCache>
            </c:strRef>
          </c:cat>
          <c:val>
            <c:numRef>
              <c:f>('FTIC at PSC - Escambia'!$D$14,'FTIC at PSC - Escambia'!$J$14,'FTIC at PSC - Escambia'!$P$14,'FTIC at PSC - Escambia'!$V$14,'FTIC at PSC - Escambia'!$AB$14,'FTIC at PSC - Escambia'!$AH$14,'FTIC at PSC - Escambia'!$AN$14,'FTIC at PSC - Escambia'!$AT$14,'FTIC at PSC - Escambia'!$AZ$14)</c:f>
              <c:numCache>
                <c:formatCode>General</c:formatCode>
                <c:ptCount val="9"/>
                <c:pt idx="0">
                  <c:v>60</c:v>
                </c:pt>
                <c:pt idx="1">
                  <c:v>68</c:v>
                </c:pt>
                <c:pt idx="2">
                  <c:v>69</c:v>
                </c:pt>
                <c:pt idx="3">
                  <c:v>79</c:v>
                </c:pt>
                <c:pt idx="4">
                  <c:v>69</c:v>
                </c:pt>
                <c:pt idx="5">
                  <c:v>81</c:v>
                </c:pt>
                <c:pt idx="6">
                  <c:v>69</c:v>
                </c:pt>
                <c:pt idx="7">
                  <c:v>65</c:v>
                </c:pt>
                <c:pt idx="8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0A-456E-869B-4CC35A95D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56544"/>
        <c:axId val="363857376"/>
      </c:lineChart>
      <c:catAx>
        <c:axId val="36385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857376"/>
        <c:crosses val="autoZero"/>
        <c:auto val="1"/>
        <c:lblAlgn val="ctr"/>
        <c:lblOffset val="100"/>
        <c:noMultiLvlLbl val="0"/>
      </c:catAx>
      <c:valAx>
        <c:axId val="363857376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Headcount of Enrolled Students at PSC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856544"/>
        <c:crosses val="autoZero"/>
        <c:crossBetween val="between"/>
      </c:valAx>
      <c:valAx>
        <c:axId val="315895504"/>
        <c:scaling>
          <c:orientation val="minMax"/>
          <c:max val="0.35000000000000003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Graduated HS Cohort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707424"/>
        <c:crosses val="max"/>
        <c:crossBetween val="between"/>
      </c:valAx>
      <c:catAx>
        <c:axId val="313707424"/>
        <c:scaling>
          <c:orientation val="minMax"/>
        </c:scaling>
        <c:delete val="1"/>
        <c:axPos val="b"/>
        <c:majorTickMark val="out"/>
        <c:minorTickMark val="none"/>
        <c:tickLblPos val="nextTo"/>
        <c:crossAx val="315895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Escambia Virtual Academy</a:t>
            </a:r>
          </a:p>
          <a:p>
            <a:pPr>
              <a:defRPr/>
            </a:pPr>
            <a:r>
              <a:rPr lang="en-US"/>
              <a:t>Graduates Enrolled</a:t>
            </a:r>
            <a:r>
              <a:rPr lang="en-US" baseline="0"/>
              <a:t> at PSC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Percent Enrolled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('FTIC at PSC - Escambia'!$E$18,'FTIC at PSC - Escambia'!$K$18,'FTIC at PSC - Escambia'!$Q$18,'FTIC at PSC - Escambia'!$W$18,'FTIC at PSC - Escambia'!$AC$18,'FTIC at PSC - Escambia'!$AI$18,'FTIC at PSC - Escambia'!$AO$18,'FTIC at PSC - Escambia'!$AU$18)</c:f>
              <c:numCache>
                <c:formatCode>0%</c:formatCode>
                <c:ptCount val="8"/>
                <c:pt idx="0">
                  <c:v>0.12195121951219512</c:v>
                </c:pt>
                <c:pt idx="1">
                  <c:v>0.14814814814814814</c:v>
                </c:pt>
                <c:pt idx="2">
                  <c:v>0.18421052631578946</c:v>
                </c:pt>
                <c:pt idx="3">
                  <c:v>0.1864406779661017</c:v>
                </c:pt>
                <c:pt idx="4">
                  <c:v>0.1951219512195122</c:v>
                </c:pt>
                <c:pt idx="5">
                  <c:v>0.10169491525423729</c:v>
                </c:pt>
                <c:pt idx="6">
                  <c:v>0.17142857142857143</c:v>
                </c:pt>
                <c:pt idx="7">
                  <c:v>0.19672131147540983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C1-49AD-832A-925CAB5CA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084512"/>
        <c:axId val="317226896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Escambia'!$D$3,'FTIC at PSC - Escambia'!$J$3,'FTIC at PSC - Escambia'!$P$3,'FTIC at PSC - Escambia'!$V$3,'FTIC at PSC - Escambia'!$AB$3,'FTIC at PSC - Escambia'!$AH$3,'FTIC at PSC - Escambia'!$AN$3,'FTIC at PSC - Escambia'!$AT$3)</c:f>
              <c:strCache>
                <c:ptCount val="8"/>
                <c:pt idx="0">
                  <c:v>FALL 2014                                 (2015.1)</c:v>
                </c:pt>
                <c:pt idx="1">
                  <c:v>FALL 2015                                     (2016.1)</c:v>
                </c:pt>
                <c:pt idx="2">
                  <c:v>FALL 2016                                     (2017.1)</c:v>
                </c:pt>
                <c:pt idx="3">
                  <c:v>FALL 2017                                     (2018.1)</c:v>
                </c:pt>
                <c:pt idx="4">
                  <c:v>FALL 2018                                     (2019.1)</c:v>
                </c:pt>
                <c:pt idx="5">
                  <c:v>FALL 2019                                     (2020.1)</c:v>
                </c:pt>
                <c:pt idx="6">
                  <c:v>FALL 2020                                     (2021.1)</c:v>
                </c:pt>
                <c:pt idx="7">
                  <c:v>FALL 2021                                   (2022.1)</c:v>
                </c:pt>
              </c:strCache>
            </c:strRef>
          </c:cat>
          <c:val>
            <c:numRef>
              <c:f>('FTIC at PSC - Escambia'!$D$18,'FTIC at PSC - Escambia'!$J$18,'FTIC at PSC - Escambia'!$P$18,'FTIC at PSC - Escambia'!$V$18,'FTIC at PSC - Escambia'!$AB$18,'FTIC at PSC - Escambia'!$AH$18,'FTIC at PSC - Escambia'!$AN$18,'FTIC at PSC - Escambia'!$AT$18)</c:f>
              <c:numCache>
                <c:formatCode>General</c:formatCode>
                <c:ptCount val="8"/>
                <c:pt idx="0">
                  <c:v>5</c:v>
                </c:pt>
                <c:pt idx="1">
                  <c:v>8</c:v>
                </c:pt>
                <c:pt idx="2">
                  <c:v>7</c:v>
                </c:pt>
                <c:pt idx="3">
                  <c:v>11</c:v>
                </c:pt>
                <c:pt idx="4">
                  <c:v>8</c:v>
                </c:pt>
                <c:pt idx="5">
                  <c:v>6</c:v>
                </c:pt>
                <c:pt idx="6">
                  <c:v>12</c:v>
                </c:pt>
                <c:pt idx="7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C1-49AD-832A-925CAB5CA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750208"/>
        <c:axId val="452744384"/>
      </c:lineChart>
      <c:catAx>
        <c:axId val="45275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744384"/>
        <c:crosses val="autoZero"/>
        <c:auto val="1"/>
        <c:lblAlgn val="ctr"/>
        <c:lblOffset val="100"/>
        <c:noMultiLvlLbl val="0"/>
      </c:catAx>
      <c:valAx>
        <c:axId val="452744384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Headcount of Enrolled Students at PSC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750208"/>
        <c:crosses val="autoZero"/>
        <c:crossBetween val="between"/>
      </c:valAx>
      <c:valAx>
        <c:axId val="317226896"/>
        <c:scaling>
          <c:orientation val="minMax"/>
          <c:max val="0.35000000000000003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Graduated HS Cohort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084512"/>
        <c:crosses val="max"/>
        <c:crossBetween val="between"/>
      </c:valAx>
      <c:catAx>
        <c:axId val="310084512"/>
        <c:scaling>
          <c:orientation val="minMax"/>
        </c:scaling>
        <c:delete val="1"/>
        <c:axPos val="b"/>
        <c:majorTickMark val="out"/>
        <c:minorTickMark val="none"/>
        <c:tickLblPos val="nextTo"/>
        <c:crossAx val="3172268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Gulf Breeze High School</a:t>
            </a:r>
          </a:p>
          <a:p>
            <a:pPr>
              <a:defRPr/>
            </a:pPr>
            <a:r>
              <a:rPr lang="en-US"/>
              <a:t>Graduates</a:t>
            </a:r>
            <a:r>
              <a:rPr lang="en-US" baseline="0"/>
              <a:t> Enrolled at PSC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Percent Enrolled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('FTIC at PSC - Santa Rosa'!$E$7,'FTIC at PSC - Santa Rosa'!$K$7,'FTIC at PSC - Santa Rosa'!$Q$7,'FTIC at PSC - Santa Rosa'!$W$7,'FTIC at PSC - Santa Rosa'!$AC$7,'FTIC at PSC - Santa Rosa'!$AI$7,'FTIC at PSC - Santa Rosa'!$AO$7,'FTIC at PSC - Santa Rosa'!$AU$7,'FTIC at PSC - Santa Rosa'!$BA$7,'FTIC at PSC - Santa Rosa'!$BG$7)</c:f>
              <c:numCache>
                <c:formatCode>0%</c:formatCode>
                <c:ptCount val="10"/>
                <c:pt idx="0">
                  <c:v>0.2</c:v>
                </c:pt>
                <c:pt idx="1">
                  <c:v>0.16</c:v>
                </c:pt>
                <c:pt idx="2">
                  <c:v>0.23</c:v>
                </c:pt>
                <c:pt idx="3">
                  <c:v>0.15</c:v>
                </c:pt>
                <c:pt idx="4">
                  <c:v>0.12441314553990611</c:v>
                </c:pt>
                <c:pt idx="5">
                  <c:v>0.14014251781472684</c:v>
                </c:pt>
                <c:pt idx="6">
                  <c:v>0.12205567451820129</c:v>
                </c:pt>
                <c:pt idx="7">
                  <c:v>0.11325301204819277</c:v>
                </c:pt>
                <c:pt idx="8">
                  <c:v>7.2340425531914887E-2</c:v>
                </c:pt>
                <c:pt idx="9">
                  <c:v>0.17811158798283261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B9-43D9-B4D1-2B73D8E0B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737648"/>
        <c:axId val="313738064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Santa Rosa'!$D$3,'FTIC at PSC - Santa Rosa'!$J$3,'FTIC at PSC - Santa Rosa'!$P$3,'FTIC at PSC - Santa Rosa'!$V$3,'FTIC at PSC - Santa Rosa'!$AB$3,'FTIC at PSC - Santa Rosa'!$AH$3,'FTIC at PSC - Santa Rosa'!$AN$3,'FTIC at PSC - Santa Rosa'!$AT$3,'FTIC at PSC - Santa Rosa'!$AZ$3,'FTIC at PSC - Santa Rosa'!$BF$3)</c:f>
              <c:strCache>
                <c:ptCount val="10"/>
                <c:pt idx="0">
                  <c:v>FALL 2013                                     (2014.1)</c:v>
                </c:pt>
                <c:pt idx="1">
                  <c:v>FALL 2014                                     (2015.1)</c:v>
                </c:pt>
                <c:pt idx="2">
                  <c:v>FALL 2015                                    (2016.1)</c:v>
                </c:pt>
                <c:pt idx="3">
                  <c:v>FALL 2016                                     (2017.1)</c:v>
                </c:pt>
                <c:pt idx="4">
                  <c:v>FALL 2017                                     (2018.1)</c:v>
                </c:pt>
                <c:pt idx="5">
                  <c:v>FALL 2018                                     (2019.1)</c:v>
                </c:pt>
                <c:pt idx="6">
                  <c:v>FALL 2019                                    (2020.1)</c:v>
                </c:pt>
                <c:pt idx="7">
                  <c:v>FALL 2020                                    (2021.1)</c:v>
                </c:pt>
                <c:pt idx="8">
                  <c:v>FALL 2021                                    (2022.1)</c:v>
                </c:pt>
                <c:pt idx="9">
                  <c:v>FALL 2022                                   (2023.1)</c:v>
                </c:pt>
              </c:strCache>
            </c:strRef>
          </c:cat>
          <c:val>
            <c:numRef>
              <c:f>('FTIC at PSC - Santa Rosa'!$D$7,'FTIC at PSC - Santa Rosa'!$J$7,'FTIC at PSC - Santa Rosa'!$P$7,'FTIC at PSC - Santa Rosa'!$V$7,'FTIC at PSC - Santa Rosa'!$AB$7,'FTIC at PSC - Santa Rosa'!$AH$7,'FTIC at PSC - Santa Rosa'!$AN$7,'FTIC at PSC - Santa Rosa'!$AT$7,'FTIC at PSC - Santa Rosa'!$AZ$7,'FTIC at PSC - Santa Rosa'!$BF$7)</c:f>
              <c:numCache>
                <c:formatCode>General</c:formatCode>
                <c:ptCount val="10"/>
                <c:pt idx="0">
                  <c:v>52</c:v>
                </c:pt>
                <c:pt idx="1">
                  <c:v>51</c:v>
                </c:pt>
                <c:pt idx="2">
                  <c:v>39</c:v>
                </c:pt>
                <c:pt idx="3">
                  <c:v>64</c:v>
                </c:pt>
                <c:pt idx="4">
                  <c:v>53</c:v>
                </c:pt>
                <c:pt idx="5">
                  <c:v>59</c:v>
                </c:pt>
                <c:pt idx="6">
                  <c:v>57</c:v>
                </c:pt>
                <c:pt idx="7">
                  <c:v>47</c:v>
                </c:pt>
                <c:pt idx="8">
                  <c:v>34</c:v>
                </c:pt>
                <c:pt idx="9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B9-43D9-B4D1-2B73D8E0B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521856"/>
        <c:axId val="357519360"/>
      </c:lineChart>
      <c:catAx>
        <c:axId val="35752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519360"/>
        <c:crosses val="autoZero"/>
        <c:auto val="1"/>
        <c:lblAlgn val="ctr"/>
        <c:lblOffset val="100"/>
        <c:noMultiLvlLbl val="0"/>
      </c:catAx>
      <c:valAx>
        <c:axId val="357519360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Headcount of Enrolled Students at PSC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521856"/>
        <c:crosses val="autoZero"/>
        <c:crossBetween val="between"/>
      </c:valAx>
      <c:valAx>
        <c:axId val="313738064"/>
        <c:scaling>
          <c:orientation val="minMax"/>
          <c:max val="0.35000000000000003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Graduated HS Cohort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737648"/>
        <c:crosses val="max"/>
        <c:crossBetween val="between"/>
      </c:valAx>
      <c:catAx>
        <c:axId val="313737648"/>
        <c:scaling>
          <c:orientation val="minMax"/>
        </c:scaling>
        <c:delete val="1"/>
        <c:axPos val="b"/>
        <c:majorTickMark val="out"/>
        <c:minorTickMark val="none"/>
        <c:tickLblPos val="nextTo"/>
        <c:crossAx val="3137380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Milton High School</a:t>
            </a:r>
          </a:p>
          <a:p>
            <a:pPr>
              <a:defRPr/>
            </a:pPr>
            <a:r>
              <a:rPr lang="en-US"/>
              <a:t>Graduates Enrolled</a:t>
            </a:r>
            <a:r>
              <a:rPr lang="en-US" baseline="0"/>
              <a:t> at PSC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Percent Enrolled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('FTIC at PSC - Santa Rosa'!$E$9,'FTIC at PSC - Santa Rosa'!$K$9,'FTIC at PSC - Santa Rosa'!$Q$9,'FTIC at PSC - Santa Rosa'!$W$9,'FTIC at PSC - Santa Rosa'!$AC$9,'FTIC at PSC - Santa Rosa'!$AI$9,'FTIC at PSC - Santa Rosa'!$AO$9,'FTIC at PSC - Santa Rosa'!$AU$9,'FTIC at PSC - Santa Rosa'!$BA$9,'FTIC at PSC - Santa Rosa'!$BG$9)</c:f>
              <c:numCache>
                <c:formatCode>0%</c:formatCode>
                <c:ptCount val="10"/>
                <c:pt idx="0">
                  <c:v>0.18</c:v>
                </c:pt>
                <c:pt idx="1">
                  <c:v>0.22</c:v>
                </c:pt>
                <c:pt idx="2">
                  <c:v>0.24</c:v>
                </c:pt>
                <c:pt idx="3">
                  <c:v>0.2</c:v>
                </c:pt>
                <c:pt idx="4">
                  <c:v>0.18251928020565553</c:v>
                </c:pt>
                <c:pt idx="5">
                  <c:v>0.2</c:v>
                </c:pt>
                <c:pt idx="6">
                  <c:v>0.14553990610328638</c:v>
                </c:pt>
                <c:pt idx="7">
                  <c:v>0.15608465608465608</c:v>
                </c:pt>
                <c:pt idx="8">
                  <c:v>0.15601023017902813</c:v>
                </c:pt>
                <c:pt idx="9">
                  <c:v>0.18352941176470589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6-410D-87F5-7477C27D7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115792"/>
        <c:axId val="456362032"/>
      </c:barChart>
      <c:lineChart>
        <c:grouping val="standard"/>
        <c:varyColors val="0"/>
        <c:ser>
          <c:idx val="0"/>
          <c:order val="0"/>
          <c:tx>
            <c:strRef>
              <c:f>'FTIC at PSC - Santa Rosa'!$A$9</c:f>
              <c:strCache>
                <c:ptCount val="1"/>
                <c:pt idx="0">
                  <c:v>Milton HS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Santa Rosa'!$D$3,'FTIC at PSC - Santa Rosa'!$J$3,'FTIC at PSC - Santa Rosa'!$P$3,'FTIC at PSC - Santa Rosa'!$V$3,'FTIC at PSC - Santa Rosa'!$AB$3,'FTIC at PSC - Santa Rosa'!$AH$3,'FTIC at PSC - Santa Rosa'!$AN$3,'FTIC at PSC - Santa Rosa'!$AT$3,'FTIC at PSC - Santa Rosa'!$AZ$3,'FTIC at PSC - Santa Rosa'!$BF$3)</c:f>
              <c:strCache>
                <c:ptCount val="10"/>
                <c:pt idx="0">
                  <c:v>FALL 2013                                     (2014.1)</c:v>
                </c:pt>
                <c:pt idx="1">
                  <c:v>FALL 2014                                     (2015.1)</c:v>
                </c:pt>
                <c:pt idx="2">
                  <c:v>FALL 2015                                    (2016.1)</c:v>
                </c:pt>
                <c:pt idx="3">
                  <c:v>FALL 2016                                     (2017.1)</c:v>
                </c:pt>
                <c:pt idx="4">
                  <c:v>FALL 2017                                     (2018.1)</c:v>
                </c:pt>
                <c:pt idx="5">
                  <c:v>FALL 2018                                     (2019.1)</c:v>
                </c:pt>
                <c:pt idx="6">
                  <c:v>FALL 2019                                    (2020.1)</c:v>
                </c:pt>
                <c:pt idx="7">
                  <c:v>FALL 2020                                    (2021.1)</c:v>
                </c:pt>
                <c:pt idx="8">
                  <c:v>FALL 2021                                    (2022.1)</c:v>
                </c:pt>
                <c:pt idx="9">
                  <c:v>FALL 2022                                   (2023.1)</c:v>
                </c:pt>
              </c:strCache>
            </c:strRef>
          </c:cat>
          <c:val>
            <c:numRef>
              <c:f>('FTIC at PSC - Santa Rosa'!$D$9,'FTIC at PSC - Santa Rosa'!$J$9,'FTIC at PSC - Santa Rosa'!$P$9,'FTIC at PSC - Santa Rosa'!$V$9,'FTIC at PSC - Santa Rosa'!$AB$9,'FTIC at PSC - Santa Rosa'!$AH$9,'FTIC at PSC - Santa Rosa'!$AN$9,'FTIC at PSC - Santa Rosa'!$AT$9,'FTIC at PSC - Santa Rosa'!$AZ$9,'FTIC at PSC - Santa Rosa'!$BF$9)</c:f>
              <c:numCache>
                <c:formatCode>General</c:formatCode>
                <c:ptCount val="10"/>
                <c:pt idx="0">
                  <c:v>43</c:v>
                </c:pt>
                <c:pt idx="1">
                  <c:v>58</c:v>
                </c:pt>
                <c:pt idx="2">
                  <c:v>54</c:v>
                </c:pt>
                <c:pt idx="3">
                  <c:v>69</c:v>
                </c:pt>
                <c:pt idx="4">
                  <c:v>71</c:v>
                </c:pt>
                <c:pt idx="5">
                  <c:v>79</c:v>
                </c:pt>
                <c:pt idx="6">
                  <c:v>62</c:v>
                </c:pt>
                <c:pt idx="7">
                  <c:v>59</c:v>
                </c:pt>
                <c:pt idx="8">
                  <c:v>61</c:v>
                </c:pt>
                <c:pt idx="9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A6-410D-87F5-7477C27D7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086592"/>
        <c:axId val="310087840"/>
      </c:lineChart>
      <c:catAx>
        <c:axId val="31008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087840"/>
        <c:crosses val="autoZero"/>
        <c:auto val="1"/>
        <c:lblAlgn val="ctr"/>
        <c:lblOffset val="100"/>
        <c:noMultiLvlLbl val="0"/>
      </c:catAx>
      <c:valAx>
        <c:axId val="310087840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Headcount of Enrolled Students at PSC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086592"/>
        <c:crosses val="autoZero"/>
        <c:crossBetween val="between"/>
      </c:valAx>
      <c:valAx>
        <c:axId val="456362032"/>
        <c:scaling>
          <c:orientation val="minMax"/>
          <c:max val="0.35000000000000003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Graduated HS Cohort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115792"/>
        <c:crosses val="max"/>
        <c:crossBetween val="between"/>
      </c:valAx>
      <c:catAx>
        <c:axId val="453115792"/>
        <c:scaling>
          <c:orientation val="minMax"/>
        </c:scaling>
        <c:delete val="1"/>
        <c:axPos val="b"/>
        <c:majorTickMark val="out"/>
        <c:minorTickMark val="none"/>
        <c:tickLblPos val="nextTo"/>
        <c:crossAx val="456362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Central High School</a:t>
            </a:r>
          </a:p>
          <a:p>
            <a:pPr>
              <a:defRPr/>
            </a:pPr>
            <a:r>
              <a:rPr lang="en-US"/>
              <a:t>Graduates Enrolled at</a:t>
            </a:r>
            <a:r>
              <a:rPr lang="en-US" baseline="0"/>
              <a:t> PSC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Percent Enrolled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('FTIC at PSC - Santa Rosa'!$E$6,'FTIC at PSC - Santa Rosa'!$K$6,'FTIC at PSC - Santa Rosa'!$Q$6,'FTIC at PSC - Santa Rosa'!$W$6,'FTIC at PSC - Santa Rosa'!$AC$6,'FTIC at PSC - Santa Rosa'!$AI$6,'FTIC at PSC - Santa Rosa'!$AO$6,'FTIC at PSC - Santa Rosa'!$AU$6,'FTIC at PSC - Santa Rosa'!$BA$6,'FTIC at PSC - Santa Rosa'!$BG$6)</c:f>
              <c:numCache>
                <c:formatCode>0%</c:formatCode>
                <c:ptCount val="10"/>
                <c:pt idx="0">
                  <c:v>0.32</c:v>
                </c:pt>
                <c:pt idx="1">
                  <c:v>0.25</c:v>
                </c:pt>
                <c:pt idx="2">
                  <c:v>0.21</c:v>
                </c:pt>
                <c:pt idx="3">
                  <c:v>0.17</c:v>
                </c:pt>
                <c:pt idx="4">
                  <c:v>0</c:v>
                </c:pt>
                <c:pt idx="5">
                  <c:v>0</c:v>
                </c:pt>
                <c:pt idx="6">
                  <c:v>2.2222222222222223E-2</c:v>
                </c:pt>
                <c:pt idx="7">
                  <c:v>0</c:v>
                </c:pt>
                <c:pt idx="8">
                  <c:v>1.4705882352941176E-2</c:v>
                </c:pt>
                <c:pt idx="9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14-4FD9-B05D-9CC4C61C8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726944"/>
        <c:axId val="488726528"/>
      </c:barChart>
      <c:lineChart>
        <c:grouping val="standard"/>
        <c:varyColors val="0"/>
        <c:ser>
          <c:idx val="0"/>
          <c:order val="0"/>
          <c:tx>
            <c:strRef>
              <c:f>'FTIC at PSC - Santa Rosa'!$A$6</c:f>
              <c:strCache>
                <c:ptCount val="1"/>
                <c:pt idx="0">
                  <c:v>Central HS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Santa Rosa'!$D$3,'FTIC at PSC - Santa Rosa'!$J$3,'FTIC at PSC - Santa Rosa'!$P$3,'FTIC at PSC - Santa Rosa'!$V$3,'FTIC at PSC - Santa Rosa'!$AB$3,'FTIC at PSC - Santa Rosa'!$AH$3,'FTIC at PSC - Santa Rosa'!$AN$3,'FTIC at PSC - Santa Rosa'!$AT$3,'FTIC at PSC - Santa Rosa'!$AZ$3,'FTIC at PSC - Santa Rosa'!$BF$3)</c:f>
              <c:strCache>
                <c:ptCount val="10"/>
                <c:pt idx="0">
                  <c:v>FALL 2013                                     (2014.1)</c:v>
                </c:pt>
                <c:pt idx="1">
                  <c:v>FALL 2014                                     (2015.1)</c:v>
                </c:pt>
                <c:pt idx="2">
                  <c:v>FALL 2015                                    (2016.1)</c:v>
                </c:pt>
                <c:pt idx="3">
                  <c:v>FALL 2016                                     (2017.1)</c:v>
                </c:pt>
                <c:pt idx="4">
                  <c:v>FALL 2017                                     (2018.1)</c:v>
                </c:pt>
                <c:pt idx="5">
                  <c:v>FALL 2018                                     (2019.1)</c:v>
                </c:pt>
                <c:pt idx="6">
                  <c:v>FALL 2019                                    (2020.1)</c:v>
                </c:pt>
                <c:pt idx="7">
                  <c:v>FALL 2020                                    (2021.1)</c:v>
                </c:pt>
                <c:pt idx="8">
                  <c:v>FALL 2021                                    (2022.1)</c:v>
                </c:pt>
                <c:pt idx="9">
                  <c:v>FALL 2022                                   (2023.1)</c:v>
                </c:pt>
              </c:strCache>
            </c:strRef>
          </c:cat>
          <c:val>
            <c:numRef>
              <c:f>('FTIC at PSC - Santa Rosa'!$D$6,'FTIC at PSC - Santa Rosa'!$J$6,'FTIC at PSC - Santa Rosa'!$P$6,'FTIC at PSC - Santa Rosa'!$V$6,'FTIC at PSC - Santa Rosa'!$AB$6,'FTIC at PSC - Santa Rosa'!$AH$6,'FTIC at PSC - Santa Rosa'!$AN$6,'FTIC at PSC - Santa Rosa'!$AT$6,'FTIC at PSC - Santa Rosa'!$AZ$6,'FTIC at PSC - Santa Rosa'!$BF$6)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14-4FD9-B05D-9CC4C61C8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519776"/>
        <c:axId val="313703680"/>
      </c:lineChart>
      <c:catAx>
        <c:axId val="35751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703680"/>
        <c:crosses val="autoZero"/>
        <c:auto val="1"/>
        <c:lblAlgn val="ctr"/>
        <c:lblOffset val="100"/>
        <c:noMultiLvlLbl val="0"/>
      </c:catAx>
      <c:valAx>
        <c:axId val="313703680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Headcount of Enrolled Students at PSC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519776"/>
        <c:crosses val="autoZero"/>
        <c:crossBetween val="between"/>
      </c:valAx>
      <c:valAx>
        <c:axId val="488726528"/>
        <c:scaling>
          <c:orientation val="minMax"/>
          <c:max val="0.35000000000000003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Graduated HS Cohort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726944"/>
        <c:crosses val="max"/>
        <c:crossBetween val="between"/>
      </c:valAx>
      <c:catAx>
        <c:axId val="488726944"/>
        <c:scaling>
          <c:orientation val="minMax"/>
        </c:scaling>
        <c:delete val="1"/>
        <c:axPos val="b"/>
        <c:majorTickMark val="out"/>
        <c:minorTickMark val="none"/>
        <c:tickLblPos val="nextTo"/>
        <c:crossAx val="4887265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Jay High School</a:t>
            </a:r>
          </a:p>
          <a:p>
            <a:pPr>
              <a:defRPr/>
            </a:pPr>
            <a:r>
              <a:rPr lang="en-US"/>
              <a:t>Graduates Enrolled</a:t>
            </a:r>
            <a:r>
              <a:rPr lang="en-US" baseline="0"/>
              <a:t> at PSC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Percent Enrolled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('FTIC at PSC - Santa Rosa'!$E$8,'FTIC at PSC - Santa Rosa'!$K$8,'FTIC at PSC - Santa Rosa'!$Q$8,'FTIC at PSC - Santa Rosa'!$W$8,'FTIC at PSC - Santa Rosa'!$AC$8,'FTIC at PSC - Santa Rosa'!$AI$8,'FTIC at PSC - Santa Rosa'!$AO$8,'FTIC at PSC - Santa Rosa'!$AU$8,'FTIC at PSC - Santa Rosa'!$BA$8,'FTIC at PSC - Santa Rosa'!$BG$8)</c:f>
              <c:numCache>
                <c:formatCode>0%</c:formatCode>
                <c:ptCount val="10"/>
                <c:pt idx="0">
                  <c:v>0.13</c:v>
                </c:pt>
                <c:pt idx="1">
                  <c:v>0.34</c:v>
                </c:pt>
                <c:pt idx="2">
                  <c:v>0.23</c:v>
                </c:pt>
                <c:pt idx="3">
                  <c:v>0.27</c:v>
                </c:pt>
                <c:pt idx="4">
                  <c:v>0.27868852459016391</c:v>
                </c:pt>
                <c:pt idx="5">
                  <c:v>0.12345679012345678</c:v>
                </c:pt>
                <c:pt idx="6">
                  <c:v>0.15189873417721519</c:v>
                </c:pt>
                <c:pt idx="7">
                  <c:v>0.1875</c:v>
                </c:pt>
                <c:pt idx="8">
                  <c:v>0.12307692307692308</c:v>
                </c:pt>
                <c:pt idx="9">
                  <c:v>0.12820512820512819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CD-41E6-8540-DB2379985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853104"/>
        <c:axId val="536853520"/>
      </c:barChart>
      <c:lineChart>
        <c:grouping val="standard"/>
        <c:varyColors val="0"/>
        <c:ser>
          <c:idx val="0"/>
          <c:order val="0"/>
          <c:tx>
            <c:strRef>
              <c:f>'FTIC at PSC - Santa Rosa'!$A$8</c:f>
              <c:strCache>
                <c:ptCount val="1"/>
                <c:pt idx="0">
                  <c:v>Jay HS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Santa Rosa'!$D$3,'FTIC at PSC - Santa Rosa'!$J$3,'FTIC at PSC - Santa Rosa'!$P$3,'FTIC at PSC - Santa Rosa'!$V$3,'FTIC at PSC - Santa Rosa'!$AB$3,'FTIC at PSC - Santa Rosa'!$AH$3,'FTIC at PSC - Santa Rosa'!$AN$3,'FTIC at PSC - Santa Rosa'!$AT$3,'FTIC at PSC - Santa Rosa'!$AZ$3,'FTIC at PSC - Santa Rosa'!$BF$3)</c:f>
              <c:strCache>
                <c:ptCount val="10"/>
                <c:pt idx="0">
                  <c:v>FALL 2013                                     (2014.1)</c:v>
                </c:pt>
                <c:pt idx="1">
                  <c:v>FALL 2014                                     (2015.1)</c:v>
                </c:pt>
                <c:pt idx="2">
                  <c:v>FALL 2015                                    (2016.1)</c:v>
                </c:pt>
                <c:pt idx="3">
                  <c:v>FALL 2016                                     (2017.1)</c:v>
                </c:pt>
                <c:pt idx="4">
                  <c:v>FALL 2017                                     (2018.1)</c:v>
                </c:pt>
                <c:pt idx="5">
                  <c:v>FALL 2018                                     (2019.1)</c:v>
                </c:pt>
                <c:pt idx="6">
                  <c:v>FALL 2019                                    (2020.1)</c:v>
                </c:pt>
                <c:pt idx="7">
                  <c:v>FALL 2020                                    (2021.1)</c:v>
                </c:pt>
                <c:pt idx="8">
                  <c:v>FALL 2021                                    (2022.1)</c:v>
                </c:pt>
                <c:pt idx="9">
                  <c:v>FALL 2022                                   (2023.1)</c:v>
                </c:pt>
              </c:strCache>
            </c:strRef>
          </c:cat>
          <c:val>
            <c:numRef>
              <c:f>('FTIC at PSC - Santa Rosa'!$D$8,'FTIC at PSC - Santa Rosa'!$J$8,'FTIC at PSC - Santa Rosa'!$P$8,'FTIC at PSC - Santa Rosa'!$V$8,'FTIC at PSC - Santa Rosa'!$AB$8,'FTIC at PSC - Santa Rosa'!$AH$8,'FTIC at PSC - Santa Rosa'!$AN$8,'FTIC at PSC - Santa Rosa'!$AT$8,'FTIC at PSC - Santa Rosa'!$AZ$8,'FTIC at PSC - Santa Rosa'!$BF$8)</c:f>
              <c:numCache>
                <c:formatCode>General</c:formatCode>
                <c:ptCount val="10"/>
                <c:pt idx="0">
                  <c:v>7</c:v>
                </c:pt>
                <c:pt idx="1">
                  <c:v>11</c:v>
                </c:pt>
                <c:pt idx="2">
                  <c:v>12</c:v>
                </c:pt>
                <c:pt idx="3">
                  <c:v>12</c:v>
                </c:pt>
                <c:pt idx="4">
                  <c:v>17</c:v>
                </c:pt>
                <c:pt idx="5">
                  <c:v>10</c:v>
                </c:pt>
                <c:pt idx="6">
                  <c:v>12</c:v>
                </c:pt>
                <c:pt idx="7">
                  <c:v>12</c:v>
                </c:pt>
                <c:pt idx="8">
                  <c:v>8</c:v>
                </c:pt>
                <c:pt idx="9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CD-41E6-8540-DB2379985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750560"/>
        <c:axId val="459743488"/>
      </c:lineChart>
      <c:catAx>
        <c:axId val="45975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743488"/>
        <c:crosses val="autoZero"/>
        <c:auto val="1"/>
        <c:lblAlgn val="ctr"/>
        <c:lblOffset val="100"/>
        <c:noMultiLvlLbl val="0"/>
      </c:catAx>
      <c:valAx>
        <c:axId val="459743488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Headcount of Enrolled Students at PSC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750560"/>
        <c:crosses val="autoZero"/>
        <c:crossBetween val="between"/>
      </c:valAx>
      <c:valAx>
        <c:axId val="536853520"/>
        <c:scaling>
          <c:orientation val="minMax"/>
          <c:max val="0.35000000000000003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Graduated HS Cohort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6853104"/>
        <c:crosses val="max"/>
        <c:crossBetween val="between"/>
      </c:valAx>
      <c:catAx>
        <c:axId val="536853104"/>
        <c:scaling>
          <c:orientation val="minMax"/>
        </c:scaling>
        <c:delete val="1"/>
        <c:axPos val="b"/>
        <c:majorTickMark val="out"/>
        <c:minorTickMark val="none"/>
        <c:tickLblPos val="nextTo"/>
        <c:crossAx val="536853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Central High School</a:t>
            </a:r>
          </a:p>
          <a:p>
            <a:pPr>
              <a:defRPr/>
            </a:pPr>
            <a:r>
              <a:rPr lang="en-US"/>
              <a:t>Graduates Enrolled at</a:t>
            </a:r>
            <a:r>
              <a:rPr lang="en-US" baseline="0"/>
              <a:t> PSC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Percent Enrolled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('FTIC at PSC - Santa Rosa'!$G$6,'FTIC at PSC - Santa Rosa'!$M$6,'FTIC at PSC - Santa Rosa'!$S$6,'FTIC at PSC - Santa Rosa'!$Y$6,'FTIC at PSC - Santa Rosa'!$AE$6,'FTIC at PSC - Santa Rosa'!$AK$6,'FTIC at PSC - Santa Rosa'!$AQ$6,'FTIC at PSC - Santa Rosa'!$AW$6,'FTIC at PSC - Santa Rosa'!$BC$6,'FTIC at PSC - Santa Rosa'!$BI$6)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5.4054054054054057E-2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2A-4C56-9C4C-1B4D4070C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726944"/>
        <c:axId val="488726528"/>
      </c:barChart>
      <c:lineChart>
        <c:grouping val="standard"/>
        <c:varyColors val="0"/>
        <c:ser>
          <c:idx val="0"/>
          <c:order val="0"/>
          <c:tx>
            <c:strRef>
              <c:f>'FTIC at PSC - Santa Rosa'!$A$6</c:f>
              <c:strCache>
                <c:ptCount val="1"/>
                <c:pt idx="0">
                  <c:v>Central HS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Santa Rosa'!$F$3,'FTIC at PSC - Santa Rosa'!$L$3,'FTIC at PSC - Santa Rosa'!$R$3,'FTIC at PSC - Santa Rosa'!$X$3,'FTIC at PSC - Santa Rosa'!$AD$3,'FTIC at PSC - Santa Rosa'!$AJ$3,'FTIC at PSC - Santa Rosa'!$AP$3,'FTIC at PSC - Santa Rosa'!$AV$3,'FTIC at PSC - Santa Rosa'!$BB$3,'FTIC at PSC - Santa Rosa'!$BH$3)</c:f>
              <c:strCache>
                <c:ptCount val="10"/>
                <c:pt idx="0">
                  <c:v>SPRING 2014                                 (2014-2)</c:v>
                </c:pt>
                <c:pt idx="1">
                  <c:v>SPRING 2015                                     (2015-2)</c:v>
                </c:pt>
                <c:pt idx="2">
                  <c:v>SPRING 2016                                     (2016-2)</c:v>
                </c:pt>
                <c:pt idx="3">
                  <c:v>SPRING 2017                                     (2017-2)</c:v>
                </c:pt>
                <c:pt idx="4">
                  <c:v>SPRING 2018                                     (2018-2)</c:v>
                </c:pt>
                <c:pt idx="5">
                  <c:v>SPRING 2019                                     (2019-2)</c:v>
                </c:pt>
                <c:pt idx="6">
                  <c:v>SPRING 2020                                     (2020-2)</c:v>
                </c:pt>
                <c:pt idx="7">
                  <c:v>SPRING 2021                                     (2021-2)</c:v>
                </c:pt>
                <c:pt idx="8">
                  <c:v>SPRING 2022                                     (2022-2)</c:v>
                </c:pt>
                <c:pt idx="9">
                  <c:v>SPRING 2023                                     (2023-2)</c:v>
                </c:pt>
              </c:strCache>
            </c:strRef>
          </c:cat>
          <c:val>
            <c:numRef>
              <c:f>('FTIC at PSC - Santa Rosa'!$F$6,'FTIC at PSC - Santa Rosa'!$L$6,'FTIC at PSC - Santa Rosa'!$R$6,'FTIC at PSC - Santa Rosa'!$X$6,'FTIC at PSC - Santa Rosa'!$AD$6,'FTIC at PSC - Santa Rosa'!$AJ$6,'FTIC at PSC - Santa Rosa'!$AP$6,'FTIC at PSC - Santa Rosa'!$AV$6,'FTIC at PSC - Santa Rosa'!$BB$6,'FTIC at PSC - Santa Rosa'!$BH$6)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2A-4C56-9C4C-1B4D4070C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519776"/>
        <c:axId val="313703680"/>
      </c:lineChart>
      <c:catAx>
        <c:axId val="35751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703680"/>
        <c:crosses val="autoZero"/>
        <c:auto val="1"/>
        <c:lblAlgn val="ctr"/>
        <c:lblOffset val="100"/>
        <c:noMultiLvlLbl val="0"/>
      </c:catAx>
      <c:valAx>
        <c:axId val="313703680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Headcount of Enrolled Students at PSC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519776"/>
        <c:crosses val="autoZero"/>
        <c:crossBetween val="between"/>
      </c:valAx>
      <c:valAx>
        <c:axId val="488726528"/>
        <c:scaling>
          <c:orientation val="minMax"/>
          <c:max val="0.35000000000000003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Graduated HS Cohort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726944"/>
        <c:crosses val="max"/>
        <c:crossBetween val="between"/>
      </c:valAx>
      <c:catAx>
        <c:axId val="488726944"/>
        <c:scaling>
          <c:orientation val="minMax"/>
        </c:scaling>
        <c:delete val="1"/>
        <c:axPos val="b"/>
        <c:majorTickMark val="out"/>
        <c:minorTickMark val="none"/>
        <c:tickLblPos val="nextTo"/>
        <c:crossAx val="4887265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Pace High School</a:t>
            </a:r>
          </a:p>
          <a:p>
            <a:pPr>
              <a:defRPr/>
            </a:pPr>
            <a:r>
              <a:rPr lang="en-US"/>
              <a:t>Graduates Enrolled at PSC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Percent Enrolled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('FTIC at PSC - Santa Rosa'!$E$10,'FTIC at PSC - Santa Rosa'!$K$10,'FTIC at PSC - Santa Rosa'!$Q$10,'FTIC at PSC - Santa Rosa'!$W$10,'FTIC at PSC - Santa Rosa'!$AC$10,'FTIC at PSC - Santa Rosa'!$AI$10,'FTIC at PSC - Santa Rosa'!$AO$10,'FTIC at PSC - Santa Rosa'!$AU$10,'FTIC at PSC - Santa Rosa'!$BA$10,'FTIC at PSC - Santa Rosa'!$BG$10)</c:f>
              <c:numCache>
                <c:formatCode>0%</c:formatCode>
                <c:ptCount val="10"/>
                <c:pt idx="0">
                  <c:v>0.23</c:v>
                </c:pt>
                <c:pt idx="1">
                  <c:v>0.24</c:v>
                </c:pt>
                <c:pt idx="2">
                  <c:v>0.24</c:v>
                </c:pt>
                <c:pt idx="3">
                  <c:v>0.16</c:v>
                </c:pt>
                <c:pt idx="4">
                  <c:v>0.11802575107296137</c:v>
                </c:pt>
                <c:pt idx="5">
                  <c:v>0.19570405727923629</c:v>
                </c:pt>
                <c:pt idx="6">
                  <c:v>0.17294900221729489</c:v>
                </c:pt>
                <c:pt idx="7">
                  <c:v>0.16346153846153846</c:v>
                </c:pt>
                <c:pt idx="8">
                  <c:v>0.15145228215767634</c:v>
                </c:pt>
                <c:pt idx="9">
                  <c:v>0.23311546840958605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10-4B17-B5B5-6278E29F9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783776"/>
        <c:axId val="418783360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Santa Rosa'!$D$3,'FTIC at PSC - Santa Rosa'!$J$3,'FTIC at PSC - Santa Rosa'!$P$3,'FTIC at PSC - Santa Rosa'!$V$3,'FTIC at PSC - Santa Rosa'!$AB$3,'FTIC at PSC - Santa Rosa'!$AH$3,'FTIC at PSC - Santa Rosa'!$AN$3,'FTIC at PSC - Santa Rosa'!$AT$3,'FTIC at PSC - Santa Rosa'!$AZ$3,'FTIC at PSC - Santa Rosa'!$BF$3)</c:f>
              <c:strCache>
                <c:ptCount val="10"/>
                <c:pt idx="0">
                  <c:v>FALL 2013                                     (2014.1)</c:v>
                </c:pt>
                <c:pt idx="1">
                  <c:v>FALL 2014                                     (2015.1)</c:v>
                </c:pt>
                <c:pt idx="2">
                  <c:v>FALL 2015                                    (2016.1)</c:v>
                </c:pt>
                <c:pt idx="3">
                  <c:v>FALL 2016                                     (2017.1)</c:v>
                </c:pt>
                <c:pt idx="4">
                  <c:v>FALL 2017                                     (2018.1)</c:v>
                </c:pt>
                <c:pt idx="5">
                  <c:v>FALL 2018                                     (2019.1)</c:v>
                </c:pt>
                <c:pt idx="6">
                  <c:v>FALL 2019                                    (2020.1)</c:v>
                </c:pt>
                <c:pt idx="7">
                  <c:v>FALL 2020                                    (2021.1)</c:v>
                </c:pt>
                <c:pt idx="8">
                  <c:v>FALL 2021                                    (2022.1)</c:v>
                </c:pt>
                <c:pt idx="9">
                  <c:v>FALL 2022                                   (2023.1)</c:v>
                </c:pt>
              </c:strCache>
            </c:strRef>
          </c:cat>
          <c:val>
            <c:numRef>
              <c:f>('FTIC at PSC - Santa Rosa'!$D$10,'FTIC at PSC - Santa Rosa'!$J$10,'FTIC at PSC - Santa Rosa'!$P$10,'FTIC at PSC - Santa Rosa'!$V$10,'FTIC at PSC - Santa Rosa'!$AB$10,'FTIC at PSC - Santa Rosa'!$AH$10,'FTIC at PSC - Santa Rosa'!$AN$10,'FTIC at PSC - Santa Rosa'!$AT$10,'FTIC at PSC - Santa Rosa'!$AZ$10,'FTIC at PSC - Santa Rosa'!$BF$10)</c:f>
              <c:numCache>
                <c:formatCode>General</c:formatCode>
                <c:ptCount val="10"/>
                <c:pt idx="0">
                  <c:v>59</c:v>
                </c:pt>
                <c:pt idx="1">
                  <c:v>47</c:v>
                </c:pt>
                <c:pt idx="2">
                  <c:v>74</c:v>
                </c:pt>
                <c:pt idx="3">
                  <c:v>70</c:v>
                </c:pt>
                <c:pt idx="4">
                  <c:v>55</c:v>
                </c:pt>
                <c:pt idx="5">
                  <c:v>82</c:v>
                </c:pt>
                <c:pt idx="6">
                  <c:v>78</c:v>
                </c:pt>
                <c:pt idx="7">
                  <c:v>68</c:v>
                </c:pt>
                <c:pt idx="8">
                  <c:v>73</c:v>
                </c:pt>
                <c:pt idx="9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10-4B17-B5B5-6278E29F9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718224"/>
        <c:axId val="406720304"/>
      </c:lineChart>
      <c:catAx>
        <c:axId val="40671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720304"/>
        <c:crosses val="autoZero"/>
        <c:auto val="1"/>
        <c:lblAlgn val="ctr"/>
        <c:lblOffset val="100"/>
        <c:noMultiLvlLbl val="0"/>
      </c:catAx>
      <c:valAx>
        <c:axId val="406720304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Headcount of Enrolled Students at PSC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718224"/>
        <c:crosses val="autoZero"/>
        <c:crossBetween val="between"/>
      </c:valAx>
      <c:valAx>
        <c:axId val="418783360"/>
        <c:scaling>
          <c:orientation val="minMax"/>
          <c:max val="0.35000000000000003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Graduated HS Cohort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783776"/>
        <c:crosses val="max"/>
        <c:crossBetween val="between"/>
      </c:valAx>
      <c:catAx>
        <c:axId val="418783776"/>
        <c:scaling>
          <c:orientation val="minMax"/>
        </c:scaling>
        <c:delete val="1"/>
        <c:axPos val="b"/>
        <c:majorTickMark val="out"/>
        <c:minorTickMark val="none"/>
        <c:tickLblPos val="nextTo"/>
        <c:crossAx val="418783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Navarre High School</a:t>
            </a:r>
          </a:p>
          <a:p>
            <a:pPr>
              <a:defRPr/>
            </a:pPr>
            <a:r>
              <a:rPr lang="en-US"/>
              <a:t>Graduates Enrolled at PSC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Percent Enrolled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('FTIC at PSC - Santa Rosa'!$E$11,'FTIC at PSC - Santa Rosa'!$K$11,'FTIC at PSC - Santa Rosa'!$Q$11,'FTIC at PSC - Santa Rosa'!$W$11,'FTIC at PSC - Santa Rosa'!$AC$11,'FTIC at PSC - Santa Rosa'!$AI$11,'FTIC at PSC - Santa Rosa'!$AO$11,'FTIC at PSC - Santa Rosa'!$AU$11,'FTIC at PSC - Santa Rosa'!$BA$11,'FTIC at PSC - Santa Rosa'!$BG$11)</c:f>
              <c:numCache>
                <c:formatCode>0%</c:formatCode>
                <c:ptCount val="10"/>
                <c:pt idx="0">
                  <c:v>0.2</c:v>
                </c:pt>
                <c:pt idx="1">
                  <c:v>0.19</c:v>
                </c:pt>
                <c:pt idx="2">
                  <c:v>0.23</c:v>
                </c:pt>
                <c:pt idx="3">
                  <c:v>0.19</c:v>
                </c:pt>
                <c:pt idx="4">
                  <c:v>0.17087378640776699</c:v>
                </c:pt>
                <c:pt idx="5">
                  <c:v>0.15234375</c:v>
                </c:pt>
                <c:pt idx="6">
                  <c:v>0.15930902111324377</c:v>
                </c:pt>
                <c:pt idx="7">
                  <c:v>0.12743362831858407</c:v>
                </c:pt>
                <c:pt idx="8">
                  <c:v>0.14285714285714285</c:v>
                </c:pt>
                <c:pt idx="9">
                  <c:v>0.17463235294117646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95-47D1-842A-4EF362E1B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3259616"/>
        <c:axId val="363259200"/>
      </c:barChart>
      <c:lineChart>
        <c:grouping val="standard"/>
        <c:varyColors val="0"/>
        <c:ser>
          <c:idx val="0"/>
          <c:order val="0"/>
          <c:tx>
            <c:strRef>
              <c:f>'FTIC at PSC - Santa Rosa'!$A$11</c:f>
              <c:strCache>
                <c:ptCount val="1"/>
                <c:pt idx="0">
                  <c:v>Navarre HS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Santa Rosa'!$D$3,'FTIC at PSC - Santa Rosa'!$J$3,'FTIC at PSC - Santa Rosa'!$P$3,'FTIC at PSC - Santa Rosa'!$V$3,'FTIC at PSC - Santa Rosa'!$AB$3,'FTIC at PSC - Santa Rosa'!$AH$3,'FTIC at PSC - Santa Rosa'!$AN$3,'FTIC at PSC - Santa Rosa'!$AT$3,'FTIC at PSC - Santa Rosa'!$AZ$3,'FTIC at PSC - Santa Rosa'!$BF$3)</c:f>
              <c:strCache>
                <c:ptCount val="10"/>
                <c:pt idx="0">
                  <c:v>FALL 2013                                     (2014.1)</c:v>
                </c:pt>
                <c:pt idx="1">
                  <c:v>FALL 2014                                     (2015.1)</c:v>
                </c:pt>
                <c:pt idx="2">
                  <c:v>FALL 2015                                    (2016.1)</c:v>
                </c:pt>
                <c:pt idx="3">
                  <c:v>FALL 2016                                     (2017.1)</c:v>
                </c:pt>
                <c:pt idx="4">
                  <c:v>FALL 2017                                     (2018.1)</c:v>
                </c:pt>
                <c:pt idx="5">
                  <c:v>FALL 2018                                     (2019.1)</c:v>
                </c:pt>
                <c:pt idx="6">
                  <c:v>FALL 2019                                    (2020.1)</c:v>
                </c:pt>
                <c:pt idx="7">
                  <c:v>FALL 2020                                    (2021.1)</c:v>
                </c:pt>
                <c:pt idx="8">
                  <c:v>FALL 2021                                    (2022.1)</c:v>
                </c:pt>
                <c:pt idx="9">
                  <c:v>FALL 2022                                   (2023.1)</c:v>
                </c:pt>
              </c:strCache>
            </c:strRef>
          </c:cat>
          <c:val>
            <c:numRef>
              <c:f>('FTIC at PSC - Santa Rosa'!$D$11,'FTIC at PSC - Santa Rosa'!$J$11,'FTIC at PSC - Santa Rosa'!$P$11,'FTIC at PSC - Santa Rosa'!$V$11,'FTIC at PSC - Santa Rosa'!$AB$11,'FTIC at PSC - Santa Rosa'!$AH$11,'FTIC at PSC - Santa Rosa'!$AN$11,'FTIC at PSC - Santa Rosa'!$AT$11,'FTIC at PSC - Santa Rosa'!$AZ$11,'FTIC at PSC - Santa Rosa'!$BF$11)</c:f>
              <c:numCache>
                <c:formatCode>General</c:formatCode>
                <c:ptCount val="10"/>
                <c:pt idx="0">
                  <c:v>73</c:v>
                </c:pt>
                <c:pt idx="1">
                  <c:v>56</c:v>
                </c:pt>
                <c:pt idx="2">
                  <c:v>53</c:v>
                </c:pt>
                <c:pt idx="3">
                  <c:v>73</c:v>
                </c:pt>
                <c:pt idx="4">
                  <c:v>88</c:v>
                </c:pt>
                <c:pt idx="5">
                  <c:v>78</c:v>
                </c:pt>
                <c:pt idx="6">
                  <c:v>83</c:v>
                </c:pt>
                <c:pt idx="7">
                  <c:v>72</c:v>
                </c:pt>
                <c:pt idx="8">
                  <c:v>75</c:v>
                </c:pt>
                <c:pt idx="9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95-47D1-842A-4EF362E1B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786272"/>
        <c:axId val="418786688"/>
      </c:lineChart>
      <c:catAx>
        <c:axId val="41878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786688"/>
        <c:crosses val="autoZero"/>
        <c:auto val="1"/>
        <c:lblAlgn val="ctr"/>
        <c:lblOffset val="100"/>
        <c:noMultiLvlLbl val="0"/>
      </c:catAx>
      <c:valAx>
        <c:axId val="418786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Headcount of Enrolled Students at PSC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786272"/>
        <c:crosses val="autoZero"/>
        <c:crossBetween val="between"/>
      </c:valAx>
      <c:valAx>
        <c:axId val="363259200"/>
        <c:scaling>
          <c:orientation val="minMax"/>
          <c:max val="0.35000000000000003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Graduated HS Cohort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59616"/>
        <c:crosses val="max"/>
        <c:crossBetween val="between"/>
      </c:valAx>
      <c:catAx>
        <c:axId val="363259616"/>
        <c:scaling>
          <c:orientation val="minMax"/>
        </c:scaling>
        <c:delete val="1"/>
        <c:axPos val="b"/>
        <c:majorTickMark val="out"/>
        <c:minorTickMark val="none"/>
        <c:tickLblPos val="nextTo"/>
        <c:crossAx val="363259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Alethia Christian Academy</a:t>
            </a:r>
          </a:p>
          <a:p>
            <a:pPr>
              <a:defRPr/>
            </a:pPr>
            <a:r>
              <a:rPr lang="en-US"/>
              <a:t>Graduates Enrolled at PSC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Private Schools'!$C$3,'FTIC at PSC - Private Schools'!$H$3,'FTIC at PSC - Private Schools'!$M$3,'FTIC at PSC - Private Schools'!$R$3,'FTIC at PSC - Private Schools'!$W$3,'FTIC at PSC - Private Schools'!$AB$3,'FTIC at PSC - Private Schools'!$AG$3,'FTIC at PSC - Private Schools'!$AL$3,'FTIC at PSC - Private Schools'!$AQ$3)</c:f>
              <c:strCache>
                <c:ptCount val="9"/>
                <c:pt idx="0">
                  <c:v>FALL 2014                                     (2015-1)</c:v>
                </c:pt>
                <c:pt idx="1">
                  <c:v>FALL 2015                                     (2016-1)</c:v>
                </c:pt>
                <c:pt idx="2">
                  <c:v>FALL 2016                                     (2017-1)</c:v>
                </c:pt>
                <c:pt idx="3">
                  <c:v>FALL 2017                                     (2018-1)</c:v>
                </c:pt>
                <c:pt idx="4">
                  <c:v>FALL 2018                                     (2019-1)</c:v>
                </c:pt>
                <c:pt idx="5">
                  <c:v>FALL 2019                                     (2020-1)</c:v>
                </c:pt>
                <c:pt idx="6">
                  <c:v>FALL 2020                                     (2021-1)</c:v>
                </c:pt>
                <c:pt idx="7">
                  <c:v>FALL 2021                                     (2022-1)</c:v>
                </c:pt>
                <c:pt idx="8">
                  <c:v>FALL 2022                                     (2023-1)</c:v>
                </c:pt>
              </c:strCache>
            </c:strRef>
          </c:cat>
          <c:val>
            <c:numRef>
              <c:f>('FTIC at PSC - Private Schools'!$C$6,'FTIC at PSC - Private Schools'!$H$6,'FTIC at PSC - Private Schools'!$M$6,'FTIC at PSC - Private Schools'!$R$6,'FTIC at PSC - Private Schools'!$W$6,'FTIC at PSC - Private Schools'!$AB$6,'FTIC at PSC - Private Schools'!$AG$6,'FTIC at PSC - Private Schools'!$AL$6,'FTIC at PSC - Private Schools'!$AQ$6)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05-4CF9-9771-E5D472351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783360"/>
        <c:axId val="418783776"/>
      </c:lineChart>
      <c:catAx>
        <c:axId val="41878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783776"/>
        <c:crosses val="autoZero"/>
        <c:auto val="1"/>
        <c:lblAlgn val="ctr"/>
        <c:lblOffset val="100"/>
        <c:noMultiLvlLbl val="0"/>
      </c:catAx>
      <c:valAx>
        <c:axId val="418783776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Headcount of Enrolled Students at PSC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783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Pensacola Christian Academy</a:t>
            </a:r>
          </a:p>
          <a:p>
            <a:pPr>
              <a:defRPr/>
            </a:pPr>
            <a:r>
              <a:rPr lang="en-US"/>
              <a:t>Graduates Enrolled at PSC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Private Schools'!$C$3,'FTIC at PSC - Private Schools'!$H$3,'FTIC at PSC - Private Schools'!$M$3,'FTIC at PSC - Private Schools'!$R$3,'FTIC at PSC - Private Schools'!$W$3,'FTIC at PSC - Private Schools'!$AB$3,'FTIC at PSC - Private Schools'!$AG$3,'FTIC at PSC - Private Schools'!$AL$3,'FTIC at PSC - Private Schools'!$AQ$3)</c:f>
              <c:strCache>
                <c:ptCount val="9"/>
                <c:pt idx="0">
                  <c:v>FALL 2014                                     (2015-1)</c:v>
                </c:pt>
                <c:pt idx="1">
                  <c:v>FALL 2015                                     (2016-1)</c:v>
                </c:pt>
                <c:pt idx="2">
                  <c:v>FALL 2016                                     (2017-1)</c:v>
                </c:pt>
                <c:pt idx="3">
                  <c:v>FALL 2017                                     (2018-1)</c:v>
                </c:pt>
                <c:pt idx="4">
                  <c:v>FALL 2018                                     (2019-1)</c:v>
                </c:pt>
                <c:pt idx="5">
                  <c:v>FALL 2019                                     (2020-1)</c:v>
                </c:pt>
                <c:pt idx="6">
                  <c:v>FALL 2020                                     (2021-1)</c:v>
                </c:pt>
                <c:pt idx="7">
                  <c:v>FALL 2021                                     (2022-1)</c:v>
                </c:pt>
                <c:pt idx="8">
                  <c:v>FALL 2022                                     (2023-1)</c:v>
                </c:pt>
              </c:strCache>
            </c:strRef>
          </c:cat>
          <c:val>
            <c:numRef>
              <c:f>('FTIC at PSC - Private Schools'!$C$9,'FTIC at PSC - Private Schools'!$H$9,'FTIC at PSC - Private Schools'!$M$9,'FTIC at PSC - Private Schools'!$R$9,'FTIC at PSC - Private Schools'!$W$9,'FTIC at PSC - Private Schools'!$AB$9,'FTIC at PSC - Private Schools'!$AG$9,'FTIC at PSC - Private Schools'!$AL$9,'FTIC at PSC - Private Schools'!$AQ$9)</c:f>
              <c:numCache>
                <c:formatCode>General</c:formatCode>
                <c:ptCount val="9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4</c:v>
                </c:pt>
                <c:pt idx="4">
                  <c:v>7</c:v>
                </c:pt>
                <c:pt idx="5">
                  <c:v>8</c:v>
                </c:pt>
                <c:pt idx="6">
                  <c:v>7</c:v>
                </c:pt>
                <c:pt idx="7">
                  <c:v>5</c:v>
                </c:pt>
                <c:pt idx="8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E5-4E2A-828E-260F1CCF146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53119120"/>
        <c:axId val="453118704"/>
      </c:lineChart>
      <c:catAx>
        <c:axId val="45311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118704"/>
        <c:crosses val="autoZero"/>
        <c:auto val="1"/>
        <c:lblAlgn val="ctr"/>
        <c:lblOffset val="100"/>
        <c:noMultiLvlLbl val="0"/>
      </c:catAx>
      <c:valAx>
        <c:axId val="453118704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Headcount of Enrolled Students at PSC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11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Pensacola Private School of Liberal Arts</a:t>
            </a:r>
          </a:p>
          <a:p>
            <a:pPr>
              <a:defRPr/>
            </a:pPr>
            <a:r>
              <a:rPr lang="en-US"/>
              <a:t>Graduates Enrolled at PSC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Private Schools'!$C$3,'FTIC at PSC - Private Schools'!$H$3,'FTIC at PSC - Private Schools'!$M$3,'FTIC at PSC - Private Schools'!$R$3,'FTIC at PSC - Private Schools'!$W$3,'FTIC at PSC - Private Schools'!$AB$3,'FTIC at PSC - Private Schools'!$AG$3,'FTIC at PSC - Private Schools'!$AL$3,'FTIC at PSC - Private Schools'!$AQ$3)</c:f>
              <c:strCache>
                <c:ptCount val="9"/>
                <c:pt idx="0">
                  <c:v>FALL 2014                                     (2015-1)</c:v>
                </c:pt>
                <c:pt idx="1">
                  <c:v>FALL 2015                                     (2016-1)</c:v>
                </c:pt>
                <c:pt idx="2">
                  <c:v>FALL 2016                                     (2017-1)</c:v>
                </c:pt>
                <c:pt idx="3">
                  <c:v>FALL 2017                                     (2018-1)</c:v>
                </c:pt>
                <c:pt idx="4">
                  <c:v>FALL 2018                                     (2019-1)</c:v>
                </c:pt>
                <c:pt idx="5">
                  <c:v>FALL 2019                                     (2020-1)</c:v>
                </c:pt>
                <c:pt idx="6">
                  <c:v>FALL 2020                                     (2021-1)</c:v>
                </c:pt>
                <c:pt idx="7">
                  <c:v>FALL 2021                                     (2022-1)</c:v>
                </c:pt>
                <c:pt idx="8">
                  <c:v>FALL 2022                                     (2023-1)</c:v>
                </c:pt>
              </c:strCache>
            </c:strRef>
          </c:cat>
          <c:val>
            <c:numRef>
              <c:f>('FTIC at PSC - Private Schools'!$C$10,'FTIC at PSC - Private Schools'!$H$10,'FTIC at PSC - Private Schools'!$M$10,'FTIC at PSC - Private Schools'!$R$10,'FTIC at PSC - Private Schools'!$W$10,'FTIC at PSC - Private Schools'!$AB$10,'FTIC at PSC - Private Schools'!$AG$10,'FTIC at PSC - Private Schools'!$AL$10,'FTIC at PSC - Private Schools'!$AQ$10)</c:f>
              <c:numCache>
                <c:formatCode>General</c:formatCode>
                <c:ptCount val="9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44-403E-8FD7-2DB398DC9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3117872"/>
        <c:axId val="453118288"/>
      </c:lineChart>
      <c:catAx>
        <c:axId val="45311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118288"/>
        <c:crosses val="autoZero"/>
        <c:auto val="1"/>
        <c:lblAlgn val="ctr"/>
        <c:lblOffset val="100"/>
        <c:noMultiLvlLbl val="0"/>
      </c:catAx>
      <c:valAx>
        <c:axId val="453118288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Headcount of Enrolled Students at PSC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117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Pensacola State Collegiate High School</a:t>
            </a:r>
          </a:p>
          <a:p>
            <a:pPr>
              <a:defRPr/>
            </a:pPr>
            <a:r>
              <a:rPr lang="en-US"/>
              <a:t>Graduates Enrolled at PSC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Private Schools'!$C$3,'FTIC at PSC - Private Schools'!$H$3,'FTIC at PSC - Private Schools'!$M$3,'FTIC at PSC - Private Schools'!$R$3,'FTIC at PSC - Private Schools'!$W$3,'FTIC at PSC - Private Schools'!$AB$3,'FTIC at PSC - Private Schools'!$AG$3,'FTIC at PSC - Private Schools'!$AL$3,'FTIC at PSC - Private Schools'!$AQ$3)</c:f>
              <c:strCache>
                <c:ptCount val="9"/>
                <c:pt idx="0">
                  <c:v>FALL 2014                                     (2015-1)</c:v>
                </c:pt>
                <c:pt idx="1">
                  <c:v>FALL 2015                                     (2016-1)</c:v>
                </c:pt>
                <c:pt idx="2">
                  <c:v>FALL 2016                                     (2017-1)</c:v>
                </c:pt>
                <c:pt idx="3">
                  <c:v>FALL 2017                                     (2018-1)</c:v>
                </c:pt>
                <c:pt idx="4">
                  <c:v>FALL 2018                                     (2019-1)</c:v>
                </c:pt>
                <c:pt idx="5">
                  <c:v>FALL 2019                                     (2020-1)</c:v>
                </c:pt>
                <c:pt idx="6">
                  <c:v>FALL 2020                                     (2021-1)</c:v>
                </c:pt>
                <c:pt idx="7">
                  <c:v>FALL 2021                                     (2022-1)</c:v>
                </c:pt>
                <c:pt idx="8">
                  <c:v>FALL 2022                                     (2023-1)</c:v>
                </c:pt>
              </c:strCache>
            </c:strRef>
          </c:cat>
          <c:val>
            <c:numRef>
              <c:f>('FTIC at PSC - Private Schools'!$C$7,'FTIC at PSC - Private Schools'!$H$7,'FTIC at PSC - Private Schools'!$M$7,'FTIC at PSC - Private Schools'!$R$7,'FTIC at PSC - Private Schools'!$W$7,'FTIC at PSC - Private Schools'!$AB$7,'FTIC at PSC - Private Schools'!$AG$7,'FTIC at PSC - Private Schools'!$AL$7,'FTIC at PSC - Private Schools'!$AQ$7)</c:f>
              <c:numCache>
                <c:formatCode>General</c:formatCode>
                <c:ptCount val="9"/>
                <c:pt idx="0">
                  <c:v>38</c:v>
                </c:pt>
                <c:pt idx="1">
                  <c:v>33</c:v>
                </c:pt>
                <c:pt idx="2">
                  <c:v>37</c:v>
                </c:pt>
                <c:pt idx="3">
                  <c:v>28</c:v>
                </c:pt>
                <c:pt idx="4">
                  <c:v>27</c:v>
                </c:pt>
                <c:pt idx="5">
                  <c:v>29</c:v>
                </c:pt>
                <c:pt idx="6">
                  <c:v>9</c:v>
                </c:pt>
                <c:pt idx="7">
                  <c:v>14</c:v>
                </c:pt>
                <c:pt idx="8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98-4CE1-8C18-C0A5605A7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979888"/>
        <c:axId val="450981136"/>
      </c:lineChart>
      <c:catAx>
        <c:axId val="45097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981136"/>
        <c:crosses val="autoZero"/>
        <c:auto val="1"/>
        <c:lblAlgn val="ctr"/>
        <c:lblOffset val="100"/>
        <c:noMultiLvlLbl val="0"/>
      </c:catAx>
      <c:valAx>
        <c:axId val="45098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Headcount of Enrolled Students at PSC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979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Pensacola Catholic High School</a:t>
            </a:r>
          </a:p>
          <a:p>
            <a:pPr>
              <a:defRPr/>
            </a:pPr>
            <a:r>
              <a:rPr lang="en-US"/>
              <a:t>Graduates Enrolled at PSC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Private Schools'!$C$3,'FTIC at PSC - Private Schools'!$H$3,'FTIC at PSC - Private Schools'!$M$3,'FTIC at PSC - Private Schools'!$R$3,'FTIC at PSC - Private Schools'!$W$3,'FTIC at PSC - Private Schools'!$AB$3,'FTIC at PSC - Private Schools'!$AG$3,'FTIC at PSC - Private Schools'!$AL$3,'FTIC at PSC - Private Schools'!$AQ$3)</c:f>
              <c:strCache>
                <c:ptCount val="9"/>
                <c:pt idx="0">
                  <c:v>FALL 2014                                     (2015-1)</c:v>
                </c:pt>
                <c:pt idx="1">
                  <c:v>FALL 2015                                     (2016-1)</c:v>
                </c:pt>
                <c:pt idx="2">
                  <c:v>FALL 2016                                     (2017-1)</c:v>
                </c:pt>
                <c:pt idx="3">
                  <c:v>FALL 2017                                     (2018-1)</c:v>
                </c:pt>
                <c:pt idx="4">
                  <c:v>FALL 2018                                     (2019-1)</c:v>
                </c:pt>
                <c:pt idx="5">
                  <c:v>FALL 2019                                     (2020-1)</c:v>
                </c:pt>
                <c:pt idx="6">
                  <c:v>FALL 2020                                     (2021-1)</c:v>
                </c:pt>
                <c:pt idx="7">
                  <c:v>FALL 2021                                     (2022-1)</c:v>
                </c:pt>
                <c:pt idx="8">
                  <c:v>FALL 2022                                     (2023-1)</c:v>
                </c:pt>
              </c:strCache>
            </c:strRef>
          </c:cat>
          <c:val>
            <c:numRef>
              <c:f>('FTIC at PSC - Private Schools'!$C$8,'FTIC at PSC - Private Schools'!$H$8,'FTIC at PSC - Private Schools'!$M$8,'FTIC at PSC - Private Schools'!$R$8,'FTIC at PSC - Private Schools'!$W$8,'FTIC at PSC - Private Schools'!$AB$8,'FTIC at PSC - Private Schools'!$AG$8,'FTIC at PSC - Private Schools'!$AL$8,'FTIC at PSC - Private Schools'!$AQ$8)</c:f>
              <c:numCache>
                <c:formatCode>General</c:formatCode>
                <c:ptCount val="9"/>
                <c:pt idx="0">
                  <c:v>16</c:v>
                </c:pt>
                <c:pt idx="1">
                  <c:v>24</c:v>
                </c:pt>
                <c:pt idx="2">
                  <c:v>20</c:v>
                </c:pt>
                <c:pt idx="3">
                  <c:v>19</c:v>
                </c:pt>
                <c:pt idx="4">
                  <c:v>13</c:v>
                </c:pt>
                <c:pt idx="5">
                  <c:v>24</c:v>
                </c:pt>
                <c:pt idx="6">
                  <c:v>29</c:v>
                </c:pt>
                <c:pt idx="7">
                  <c:v>23</c:v>
                </c:pt>
                <c:pt idx="8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5-434D-AD80-6EBF4F5BA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587088"/>
        <c:axId val="198587920"/>
      </c:lineChart>
      <c:catAx>
        <c:axId val="19858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587920"/>
        <c:crosses val="autoZero"/>
        <c:auto val="1"/>
        <c:lblAlgn val="ctr"/>
        <c:lblOffset val="100"/>
        <c:noMultiLvlLbl val="0"/>
      </c:catAx>
      <c:valAx>
        <c:axId val="198587920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Headcount of Enrolled Students at PSC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58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Santa Rosa Adult High School</a:t>
            </a:r>
          </a:p>
          <a:p>
            <a:pPr>
              <a:defRPr/>
            </a:pPr>
            <a:r>
              <a:rPr lang="en-US"/>
              <a:t>Graduates Enrolled at PSC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56984543598717"/>
          <c:y val="0.20706349206349206"/>
          <c:w val="0.86996719160104985"/>
          <c:h val="0.6493519560054993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Private Schools'!$C$3,'FTIC at PSC - Private Schools'!$H$3,'FTIC at PSC - Private Schools'!$M$3,'FTIC at PSC - Private Schools'!$R$3,'FTIC at PSC - Private Schools'!$W$3,'FTIC at PSC - Private Schools'!$AB$3,'FTIC at PSC - Private Schools'!$AG$3,'FTIC at PSC - Private Schools'!$AL$3,'FTIC at PSC - Private Schools'!$AQ$3)</c:f>
              <c:strCache>
                <c:ptCount val="9"/>
                <c:pt idx="0">
                  <c:v>FALL 2014                                     (2015-1)</c:v>
                </c:pt>
                <c:pt idx="1">
                  <c:v>FALL 2015                                     (2016-1)</c:v>
                </c:pt>
                <c:pt idx="2">
                  <c:v>FALL 2016                                     (2017-1)</c:v>
                </c:pt>
                <c:pt idx="3">
                  <c:v>FALL 2017                                     (2018-1)</c:v>
                </c:pt>
                <c:pt idx="4">
                  <c:v>FALL 2018                                     (2019-1)</c:v>
                </c:pt>
                <c:pt idx="5">
                  <c:v>FALL 2019                                     (2020-1)</c:v>
                </c:pt>
                <c:pt idx="6">
                  <c:v>FALL 2020                                     (2021-1)</c:v>
                </c:pt>
                <c:pt idx="7">
                  <c:v>FALL 2021                                     (2022-1)</c:v>
                </c:pt>
                <c:pt idx="8">
                  <c:v>FALL 2022                                     (2023-1)</c:v>
                </c:pt>
              </c:strCache>
            </c:strRef>
          </c:cat>
          <c:val>
            <c:numRef>
              <c:f>('FTIC at PSC - Private Schools'!$C$13,'FTIC at PSC - Private Schools'!$H$13,'FTIC at PSC - Private Schools'!$M$13,'FTIC at PSC - Private Schools'!$R$13,'FTIC at PSC - Private Schools'!$W$13,'FTIC at PSC - Private Schools'!$AB$13,'FTIC at PSC - Private Schools'!$AG$13,'FTIC at PSC - Private Schools'!$AL$13,'FTIC at PSC - Private Schools'!$AQ$13)</c:f>
              <c:numCache>
                <c:formatCode>General</c:formatCode>
                <c:ptCount val="9"/>
                <c:pt idx="0">
                  <c:v>4</c:v>
                </c:pt>
                <c:pt idx="1">
                  <c:v>11</c:v>
                </c:pt>
                <c:pt idx="2">
                  <c:v>8</c:v>
                </c:pt>
                <c:pt idx="3">
                  <c:v>9</c:v>
                </c:pt>
                <c:pt idx="4">
                  <c:v>9</c:v>
                </c:pt>
                <c:pt idx="5">
                  <c:v>6</c:v>
                </c:pt>
                <c:pt idx="6">
                  <c:v>12</c:v>
                </c:pt>
                <c:pt idx="7">
                  <c:v>12</c:v>
                </c:pt>
                <c:pt idx="8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0D-4849-8221-E5B3C1E5A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9748064"/>
        <c:axId val="459749728"/>
      </c:lineChart>
      <c:catAx>
        <c:axId val="45974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749728"/>
        <c:crosses val="autoZero"/>
        <c:auto val="1"/>
        <c:lblAlgn val="ctr"/>
        <c:lblOffset val="100"/>
        <c:noMultiLvlLbl val="0"/>
      </c:catAx>
      <c:valAx>
        <c:axId val="459749728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Headcount of Enrolled Students at PSC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748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West Florida Baptist Academy</a:t>
            </a:r>
          </a:p>
          <a:p>
            <a:pPr>
              <a:defRPr/>
            </a:pPr>
            <a:r>
              <a:rPr lang="en-US"/>
              <a:t>Graduates Enrolled at PSC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Private Schools'!$C$3,'FTIC at PSC - Private Schools'!$H$3,'FTIC at PSC - Private Schools'!$M$3,'FTIC at PSC - Private Schools'!$R$3,'FTIC at PSC - Private Schools'!$W$3,'FTIC at PSC - Private Schools'!$AB$3,'FTIC at PSC - Private Schools'!$AG$3,'FTIC at PSC - Private Schools'!$AL$3,'FTIC at PSC - Private Schools'!$AQ$3)</c:f>
              <c:strCache>
                <c:ptCount val="9"/>
                <c:pt idx="0">
                  <c:v>FALL 2014                                     (2015-1)</c:v>
                </c:pt>
                <c:pt idx="1">
                  <c:v>FALL 2015                                     (2016-1)</c:v>
                </c:pt>
                <c:pt idx="2">
                  <c:v>FALL 2016                                     (2017-1)</c:v>
                </c:pt>
                <c:pt idx="3">
                  <c:v>FALL 2017                                     (2018-1)</c:v>
                </c:pt>
                <c:pt idx="4">
                  <c:v>FALL 2018                                     (2019-1)</c:v>
                </c:pt>
                <c:pt idx="5">
                  <c:v>FALL 2019                                     (2020-1)</c:v>
                </c:pt>
                <c:pt idx="6">
                  <c:v>FALL 2020                                     (2021-1)</c:v>
                </c:pt>
                <c:pt idx="7">
                  <c:v>FALL 2021                                     (2022-1)</c:v>
                </c:pt>
                <c:pt idx="8">
                  <c:v>FALL 2022                                     (2023-1)</c:v>
                </c:pt>
              </c:strCache>
            </c:strRef>
          </c:cat>
          <c:val>
            <c:numRef>
              <c:f>('FTIC at PSC - Private Schools'!$C$11,'FTIC at PSC - Private Schools'!$H$11,'FTIC at PSC - Private Schools'!$M$11,'FTIC at PSC - Private Schools'!$R$11,'FTIC at PSC - Private Schools'!$W$11,'FTIC at PSC - Private Schools'!$AB$11,'FTIC at PSC - Private Schools'!$AG$11,'FTIC at PSC - Private Schools'!$AL$11,'FTIC at PSC - Private Schools'!$AQ$11)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34-4ECF-AD58-4599917A0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533648"/>
        <c:axId val="458537808"/>
      </c:lineChart>
      <c:catAx>
        <c:axId val="45853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537808"/>
        <c:crosses val="autoZero"/>
        <c:auto val="1"/>
        <c:lblAlgn val="ctr"/>
        <c:lblOffset val="100"/>
        <c:noMultiLvlLbl val="0"/>
      </c:catAx>
      <c:valAx>
        <c:axId val="458537808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Headcount of Enrolled Students at PSC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533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Santa Rosa Christian School</a:t>
            </a:r>
          </a:p>
          <a:p>
            <a:pPr>
              <a:defRPr/>
            </a:pPr>
            <a:r>
              <a:rPr lang="en-US"/>
              <a:t>Graduates Enrolled</a:t>
            </a:r>
            <a:r>
              <a:rPr lang="en-US" baseline="0"/>
              <a:t> at PSC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Private Schools'!$C$3,'FTIC at PSC - Private Schools'!$H$3,'FTIC at PSC - Private Schools'!$M$3,'FTIC at PSC - Private Schools'!$R$3,'FTIC at PSC - Private Schools'!$W$3,'FTIC at PSC - Private Schools'!$AB$3,'FTIC at PSC - Private Schools'!$AG$3,'FTIC at PSC - Private Schools'!$AL$3,'FTIC at PSC - Private Schools'!$AQ$3)</c:f>
              <c:strCache>
                <c:ptCount val="9"/>
                <c:pt idx="0">
                  <c:v>FALL 2014                                     (2015-1)</c:v>
                </c:pt>
                <c:pt idx="1">
                  <c:v>FALL 2015                                     (2016-1)</c:v>
                </c:pt>
                <c:pt idx="2">
                  <c:v>FALL 2016                                     (2017-1)</c:v>
                </c:pt>
                <c:pt idx="3">
                  <c:v>FALL 2017                                     (2018-1)</c:v>
                </c:pt>
                <c:pt idx="4">
                  <c:v>FALL 2018                                     (2019-1)</c:v>
                </c:pt>
                <c:pt idx="5">
                  <c:v>FALL 2019                                     (2020-1)</c:v>
                </c:pt>
                <c:pt idx="6">
                  <c:v>FALL 2020                                     (2021-1)</c:v>
                </c:pt>
                <c:pt idx="7">
                  <c:v>FALL 2021                                     (2022-1)</c:v>
                </c:pt>
                <c:pt idx="8">
                  <c:v>FALL 2022                                     (2023-1)</c:v>
                </c:pt>
              </c:strCache>
            </c:strRef>
          </c:cat>
          <c:val>
            <c:numRef>
              <c:f>('FTIC at PSC - Private Schools'!$C$14,'FTIC at PSC - Private Schools'!$H$14,'FTIC at PSC - Private Schools'!$M$14,'FTIC at PSC - Private Schools'!$R$14,'FTIC at PSC - Private Schools'!$W$14,'FTIC at PSC - Private Schools'!$AB$14,'FTIC at PSC - Private Schools'!$AG$14,'FTIC at PSC - Private Schools'!$AL$14,'FTIC at PSC - Private Schools'!$AQ$14)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C8-44DE-BDEF-96A52AAEB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4933920"/>
        <c:axId val="404934336"/>
      </c:lineChart>
      <c:catAx>
        <c:axId val="40493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934336"/>
        <c:crosses val="autoZero"/>
        <c:auto val="1"/>
        <c:lblAlgn val="ctr"/>
        <c:lblOffset val="100"/>
        <c:noMultiLvlLbl val="0"/>
      </c:catAx>
      <c:valAx>
        <c:axId val="404934336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Headcount of Enrolled Students at PSC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933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Jay High School</a:t>
            </a:r>
          </a:p>
          <a:p>
            <a:pPr>
              <a:defRPr/>
            </a:pPr>
            <a:r>
              <a:rPr lang="en-US"/>
              <a:t>Graduates Enrolled</a:t>
            </a:r>
            <a:r>
              <a:rPr lang="en-US" baseline="0"/>
              <a:t> at PSC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Percent Enrolled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('FTIC at PSC - Santa Rosa'!$G$8,'FTIC at PSC - Santa Rosa'!$M$8,'FTIC at PSC - Santa Rosa'!$S$8,'FTIC at PSC - Santa Rosa'!$Y$8,'FTIC at PSC - Santa Rosa'!$AE$8,'FTIC at PSC - Santa Rosa'!$AK$8,'FTIC at PSC - Santa Rosa'!$AQ$8,'FTIC at PSC - Santa Rosa'!$AW$8,'FTIC at PSC - Santa Rosa'!$BC$8,'FTIC at PSC - Santa Rosa'!$BI$8)</c:f>
              <c:numCache>
                <c:formatCode>0%</c:formatCode>
                <c:ptCount val="10"/>
                <c:pt idx="0">
                  <c:v>3.125E-2</c:v>
                </c:pt>
                <c:pt idx="1">
                  <c:v>1.6666666666666666E-2</c:v>
                </c:pt>
                <c:pt idx="2">
                  <c:v>1.282051282051282E-2</c:v>
                </c:pt>
                <c:pt idx="3">
                  <c:v>4.3478260869565216E-2</c:v>
                </c:pt>
                <c:pt idx="4">
                  <c:v>6.5573770491803282E-2</c:v>
                </c:pt>
                <c:pt idx="5">
                  <c:v>0</c:v>
                </c:pt>
                <c:pt idx="6">
                  <c:v>8.8607594936708861E-2</c:v>
                </c:pt>
                <c:pt idx="7">
                  <c:v>3.125E-2</c:v>
                </c:pt>
                <c:pt idx="8">
                  <c:v>4.6153846153846156E-2</c:v>
                </c:pt>
                <c:pt idx="9">
                  <c:v>2.564102564102564E-2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AA-4ABF-AF6F-1DFF1F536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853104"/>
        <c:axId val="536853520"/>
      </c:barChart>
      <c:lineChart>
        <c:grouping val="standard"/>
        <c:varyColors val="0"/>
        <c:ser>
          <c:idx val="0"/>
          <c:order val="0"/>
          <c:tx>
            <c:strRef>
              <c:f>'FTIC at PSC - Santa Rosa'!$A$8</c:f>
              <c:strCache>
                <c:ptCount val="1"/>
                <c:pt idx="0">
                  <c:v>Jay HS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Santa Rosa'!$F$3,'FTIC at PSC - Santa Rosa'!$L$3,'FTIC at PSC - Santa Rosa'!$R$3,'FTIC at PSC - Santa Rosa'!$X$3,'FTIC at PSC - Santa Rosa'!$AD$3,'FTIC at PSC - Santa Rosa'!$AJ$3,'FTIC at PSC - Santa Rosa'!$AP$3,'FTIC at PSC - Santa Rosa'!$AV$3,'FTIC at PSC - Santa Rosa'!$BB$3,'FTIC at PSC - Santa Rosa'!$BH$3)</c:f>
              <c:strCache>
                <c:ptCount val="10"/>
                <c:pt idx="0">
                  <c:v>SPRING 2014                                 (2014-2)</c:v>
                </c:pt>
                <c:pt idx="1">
                  <c:v>SPRING 2015                                     (2015-2)</c:v>
                </c:pt>
                <c:pt idx="2">
                  <c:v>SPRING 2016                                     (2016-2)</c:v>
                </c:pt>
                <c:pt idx="3">
                  <c:v>SPRING 2017                                     (2017-2)</c:v>
                </c:pt>
                <c:pt idx="4">
                  <c:v>SPRING 2018                                     (2018-2)</c:v>
                </c:pt>
                <c:pt idx="5">
                  <c:v>SPRING 2019                                     (2019-2)</c:v>
                </c:pt>
                <c:pt idx="6">
                  <c:v>SPRING 2020                                     (2020-2)</c:v>
                </c:pt>
                <c:pt idx="7">
                  <c:v>SPRING 2021                                     (2021-2)</c:v>
                </c:pt>
                <c:pt idx="8">
                  <c:v>SPRING 2022                                     (2022-2)</c:v>
                </c:pt>
                <c:pt idx="9">
                  <c:v>SPRING 2023                                     (2023-2)</c:v>
                </c:pt>
              </c:strCache>
            </c:strRef>
          </c:cat>
          <c:val>
            <c:numRef>
              <c:f>('FTIC at PSC - Santa Rosa'!$F$8,'FTIC at PSC - Santa Rosa'!$L$8,'FTIC at PSC - Santa Rosa'!$R$8,'FTIC at PSC - Santa Rosa'!$X$8,'FTIC at PSC - Santa Rosa'!$AD$8,'FTIC at PSC - Santa Rosa'!$AJ$8,'FTIC at PSC - Santa Rosa'!$AP$8,'FTIC at PSC - Santa Rosa'!$AV$8,'FTIC at PSC - Santa Rosa'!$BB$8,'FTIC at PSC - Santa Rosa'!$BH$8)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7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AA-4ABF-AF6F-1DFF1F536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750560"/>
        <c:axId val="459743488"/>
      </c:lineChart>
      <c:catAx>
        <c:axId val="45975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743488"/>
        <c:crosses val="autoZero"/>
        <c:auto val="1"/>
        <c:lblAlgn val="ctr"/>
        <c:lblOffset val="100"/>
        <c:noMultiLvlLbl val="0"/>
      </c:catAx>
      <c:valAx>
        <c:axId val="459743488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Headcount of Enrolled Students at PSC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750560"/>
        <c:crosses val="autoZero"/>
        <c:crossBetween val="between"/>
      </c:valAx>
      <c:valAx>
        <c:axId val="536853520"/>
        <c:scaling>
          <c:orientation val="minMax"/>
          <c:max val="0.35000000000000003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Graduated HS Cohort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6853104"/>
        <c:crosses val="max"/>
        <c:crossBetween val="between"/>
      </c:valAx>
      <c:catAx>
        <c:axId val="536853104"/>
        <c:scaling>
          <c:orientation val="minMax"/>
        </c:scaling>
        <c:delete val="1"/>
        <c:axPos val="b"/>
        <c:majorTickMark val="out"/>
        <c:minorTickMark val="none"/>
        <c:tickLblPos val="nextTo"/>
        <c:crossAx val="536853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East Hill Christian School</a:t>
            </a:r>
          </a:p>
          <a:p>
            <a:pPr>
              <a:defRPr/>
            </a:pPr>
            <a:r>
              <a:rPr lang="en-US"/>
              <a:t>Graduates Enrolled at PSC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Private Schools'!$C$3,'FTIC at PSC - Private Schools'!$H$3,'FTIC at PSC - Private Schools'!$M$3,'FTIC at PSC - Private Schools'!$R$3,'FTIC at PSC - Private Schools'!$W$3,'FTIC at PSC - Private Schools'!$AB$3,'FTIC at PSC - Private Schools'!$AG$3,'FTIC at PSC - Private Schools'!$AL$3,'FTIC at PSC - Private Schools'!$AQ$3)</c:f>
              <c:strCache>
                <c:ptCount val="9"/>
                <c:pt idx="0">
                  <c:v>FALL 2014                                     (2015-1)</c:v>
                </c:pt>
                <c:pt idx="1">
                  <c:v>FALL 2015                                     (2016-1)</c:v>
                </c:pt>
                <c:pt idx="2">
                  <c:v>FALL 2016                                     (2017-1)</c:v>
                </c:pt>
                <c:pt idx="3">
                  <c:v>FALL 2017                                     (2018-1)</c:v>
                </c:pt>
                <c:pt idx="4">
                  <c:v>FALL 2018                                     (2019-1)</c:v>
                </c:pt>
                <c:pt idx="5">
                  <c:v>FALL 2019                                     (2020-1)</c:v>
                </c:pt>
                <c:pt idx="6">
                  <c:v>FALL 2020                                     (2021-1)</c:v>
                </c:pt>
                <c:pt idx="7">
                  <c:v>FALL 2021                                     (2022-1)</c:v>
                </c:pt>
                <c:pt idx="8">
                  <c:v>FALL 2022                                     (2023-1)</c:v>
                </c:pt>
              </c:strCache>
            </c:strRef>
          </c:cat>
          <c:val>
            <c:numRef>
              <c:f>('FTIC at PSC - Private Schools'!$C$12,'FTIC at PSC - Private Schools'!$H$12,'FTIC at PSC - Private Schools'!$M$12,'FTIC at PSC - Private Schools'!$R$12,'FTIC at PSC - Private Schools'!$W$12,'FTIC at PSC - Private Schools'!$AB$12,'FTIC at PSC - Private Schools'!$AG$12,'FTIC at PSC - Private Schools'!$AL$12,'FTIC at PSC - Private Schools'!$AQ$12)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0</c:v>
                </c:pt>
                <c:pt idx="7">
                  <c:v>2</c:v>
                </c:pt>
                <c:pt idx="8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85-429E-BF77-91B7742D3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982800"/>
        <c:axId val="450986544"/>
      </c:lineChart>
      <c:catAx>
        <c:axId val="45098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986544"/>
        <c:crosses val="autoZero"/>
        <c:auto val="1"/>
        <c:lblAlgn val="ctr"/>
        <c:lblOffset val="100"/>
        <c:noMultiLvlLbl val="0"/>
      </c:catAx>
      <c:valAx>
        <c:axId val="450986544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Headcount of Enrolled Students at PSC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982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'Graduate Dual-Enrolled'!$A$6</c:f>
              <c:strCache>
                <c:ptCount val="1"/>
                <c:pt idx="0">
                  <c:v>DUAL-AA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'Graduate Dual-Enrolled'!$B$2:$L$4</c:f>
              <c:multiLvlStrCache>
                <c:ptCount val="11"/>
                <c:lvl>
                  <c:pt idx="0">
                    <c:v>2013-2014</c:v>
                  </c:pt>
                  <c:pt idx="1">
                    <c:v>2014-2015</c:v>
                  </c:pt>
                  <c:pt idx="2">
                    <c:v>2015-2016</c:v>
                  </c:pt>
                  <c:pt idx="3">
                    <c:v>2016-2017</c:v>
                  </c:pt>
                  <c:pt idx="4">
                    <c:v>2017-2018</c:v>
                  </c:pt>
                  <c:pt idx="5">
                    <c:v>2018-2019</c:v>
                  </c:pt>
                  <c:pt idx="6">
                    <c:v>2019-2020</c:v>
                  </c:pt>
                  <c:pt idx="7">
                    <c:v>2020-21</c:v>
                  </c:pt>
                  <c:pt idx="8">
                    <c:v>2021-22</c:v>
                  </c:pt>
                  <c:pt idx="9">
                    <c:v>2022-23</c:v>
                  </c:pt>
                  <c:pt idx="10">
                    <c:v>2023-24</c:v>
                  </c:pt>
                </c:lvl>
                <c:lvl>
                  <c:pt idx="0">
                    <c:v>GRADUATES</c:v>
                  </c:pt>
                  <c:pt idx="1">
                    <c:v>GRADUATES</c:v>
                  </c:pt>
                  <c:pt idx="2">
                    <c:v>GRADUATES</c:v>
                  </c:pt>
                  <c:pt idx="3">
                    <c:v>GRADUATES</c:v>
                  </c:pt>
                  <c:pt idx="4">
                    <c:v>GRADUATES</c:v>
                  </c:pt>
                  <c:pt idx="5">
                    <c:v>GRADUATES</c:v>
                  </c:pt>
                  <c:pt idx="6">
                    <c:v>GRADUATES</c:v>
                  </c:pt>
                  <c:pt idx="7">
                    <c:v>GRADUATES</c:v>
                  </c:pt>
                  <c:pt idx="8">
                    <c:v>GRADUATES</c:v>
                  </c:pt>
                  <c:pt idx="9">
                    <c:v>GRADUATES</c:v>
                  </c:pt>
                  <c:pt idx="10">
                    <c:v>GRADUATES</c:v>
                  </c:pt>
                </c:lvl>
              </c:multiLvlStrCache>
            </c:multiLvlStrRef>
          </c:cat>
          <c:val>
            <c:numRef>
              <c:f>'Graduate Dual-Enrolled'!$B$6:$L$6</c:f>
              <c:numCache>
                <c:formatCode>General</c:formatCode>
                <c:ptCount val="11"/>
                <c:pt idx="0">
                  <c:v>682</c:v>
                </c:pt>
                <c:pt idx="1">
                  <c:v>741</c:v>
                </c:pt>
                <c:pt idx="2">
                  <c:v>817</c:v>
                </c:pt>
                <c:pt idx="3">
                  <c:v>807</c:v>
                </c:pt>
                <c:pt idx="4">
                  <c:v>1059</c:v>
                </c:pt>
                <c:pt idx="5">
                  <c:v>887</c:v>
                </c:pt>
                <c:pt idx="6">
                  <c:v>1066</c:v>
                </c:pt>
                <c:pt idx="7">
                  <c:v>830</c:v>
                </c:pt>
                <c:pt idx="8">
                  <c:v>704</c:v>
                </c:pt>
                <c:pt idx="9">
                  <c:v>326</c:v>
                </c:pt>
                <c:pt idx="10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38-4ED2-B6BB-E710A2B1E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0594095"/>
        <c:axId val="921478879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'Graduate Dual-Enrolled'!$A$5</c15:sqref>
                        </c15:formulaRef>
                      </c:ext>
                    </c:extLst>
                    <c:strCache>
                      <c:ptCount val="1"/>
                      <c:pt idx="0">
                        <c:v>Dual-Enrolled Graduates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uri="{02D57815-91ED-43cb-92C2-25804820EDAC}">
                        <c15:formulaRef>
                          <c15:sqref>'Graduate Dual-Enrolled'!$B$2:$L$4</c15:sqref>
                        </c15:formulaRef>
                      </c:ext>
                    </c:extLst>
                    <c:multiLvlStrCache>
                      <c:ptCount val="11"/>
                      <c:lvl>
                        <c:pt idx="0">
                          <c:v>2013-2014</c:v>
                        </c:pt>
                        <c:pt idx="1">
                          <c:v>2014-2015</c:v>
                        </c:pt>
                        <c:pt idx="2">
                          <c:v>2015-2016</c:v>
                        </c:pt>
                        <c:pt idx="3">
                          <c:v>2016-2017</c:v>
                        </c:pt>
                        <c:pt idx="4">
                          <c:v>2017-2018</c:v>
                        </c:pt>
                        <c:pt idx="5">
                          <c:v>2018-2019</c:v>
                        </c:pt>
                        <c:pt idx="6">
                          <c:v>2019-2020</c:v>
                        </c:pt>
                        <c:pt idx="7">
                          <c:v>2020-21</c:v>
                        </c:pt>
                        <c:pt idx="8">
                          <c:v>2021-22</c:v>
                        </c:pt>
                        <c:pt idx="9">
                          <c:v>2022-23</c:v>
                        </c:pt>
                        <c:pt idx="10">
                          <c:v>2023-24</c:v>
                        </c:pt>
                      </c:lvl>
                      <c:lvl>
                        <c:pt idx="0">
                          <c:v>GRADUATES</c:v>
                        </c:pt>
                        <c:pt idx="1">
                          <c:v>GRADUATES</c:v>
                        </c:pt>
                        <c:pt idx="2">
                          <c:v>GRADUATES</c:v>
                        </c:pt>
                        <c:pt idx="3">
                          <c:v>GRADUATES</c:v>
                        </c:pt>
                        <c:pt idx="4">
                          <c:v>GRADUATES</c:v>
                        </c:pt>
                        <c:pt idx="5">
                          <c:v>GRADUATES</c:v>
                        </c:pt>
                        <c:pt idx="6">
                          <c:v>GRADUATES</c:v>
                        </c:pt>
                        <c:pt idx="7">
                          <c:v>GRADUATES</c:v>
                        </c:pt>
                        <c:pt idx="8">
                          <c:v>GRADUATES</c:v>
                        </c:pt>
                        <c:pt idx="9">
                          <c:v>GRADUATES</c:v>
                        </c:pt>
                        <c:pt idx="10">
                          <c:v>GRADUATES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'Graduate Dual-Enrolled'!$B$5:$I$5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5B38-4ED2-B6BB-E710A2B1E09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 Dual-Enrolled'!$A$7</c15:sqref>
                        </c15:formulaRef>
                      </c:ext>
                    </c:extLst>
                    <c:strCache>
                      <c:ptCount val="1"/>
                      <c:pt idx="0">
                        <c:v>DUAL-AS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 Dual-Enrolled'!$B$2:$L$4</c15:sqref>
                        </c15:formulaRef>
                      </c:ext>
                    </c:extLst>
                    <c:multiLvlStrCache>
                      <c:ptCount val="11"/>
                      <c:lvl>
                        <c:pt idx="0">
                          <c:v>2013-2014</c:v>
                        </c:pt>
                        <c:pt idx="1">
                          <c:v>2014-2015</c:v>
                        </c:pt>
                        <c:pt idx="2">
                          <c:v>2015-2016</c:v>
                        </c:pt>
                        <c:pt idx="3">
                          <c:v>2016-2017</c:v>
                        </c:pt>
                        <c:pt idx="4">
                          <c:v>2017-2018</c:v>
                        </c:pt>
                        <c:pt idx="5">
                          <c:v>2018-2019</c:v>
                        </c:pt>
                        <c:pt idx="6">
                          <c:v>2019-2020</c:v>
                        </c:pt>
                        <c:pt idx="7">
                          <c:v>2020-21</c:v>
                        </c:pt>
                        <c:pt idx="8">
                          <c:v>2021-22</c:v>
                        </c:pt>
                        <c:pt idx="9">
                          <c:v>2022-23</c:v>
                        </c:pt>
                        <c:pt idx="10">
                          <c:v>2023-24</c:v>
                        </c:pt>
                      </c:lvl>
                      <c:lvl>
                        <c:pt idx="0">
                          <c:v>GRADUATES</c:v>
                        </c:pt>
                        <c:pt idx="1">
                          <c:v>GRADUATES</c:v>
                        </c:pt>
                        <c:pt idx="2">
                          <c:v>GRADUATES</c:v>
                        </c:pt>
                        <c:pt idx="3">
                          <c:v>GRADUATES</c:v>
                        </c:pt>
                        <c:pt idx="4">
                          <c:v>GRADUATES</c:v>
                        </c:pt>
                        <c:pt idx="5">
                          <c:v>GRADUATES</c:v>
                        </c:pt>
                        <c:pt idx="6">
                          <c:v>GRADUATES</c:v>
                        </c:pt>
                        <c:pt idx="7">
                          <c:v>GRADUATES</c:v>
                        </c:pt>
                        <c:pt idx="8">
                          <c:v>GRADUATES</c:v>
                        </c:pt>
                        <c:pt idx="9">
                          <c:v>GRADUATES</c:v>
                        </c:pt>
                        <c:pt idx="10">
                          <c:v>GRADUATES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 Dual-Enrolled'!$B$7:$L$7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17</c:v>
                      </c:pt>
                      <c:pt idx="9">
                        <c:v>9</c:v>
                      </c:pt>
                      <c:pt idx="10">
                        <c:v>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B38-4ED2-B6BB-E710A2B1E09C}"/>
                  </c:ext>
                </c:extLst>
              </c15:ser>
            </c15:filteredLineSeries>
          </c:ext>
        </c:extLst>
      </c:lineChart>
      <c:catAx>
        <c:axId val="2110594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1478879"/>
        <c:crosses val="autoZero"/>
        <c:auto val="1"/>
        <c:lblAlgn val="ctr"/>
        <c:lblOffset val="100"/>
        <c:noMultiLvlLbl val="0"/>
      </c:catAx>
      <c:valAx>
        <c:axId val="921478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0594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'Graduate Dual-Enrolled'!$A$5:$E$5</c:f>
              <c:strCache>
                <c:ptCount val="5"/>
                <c:pt idx="0">
                  <c:v>Dual-Enrolled Graduates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'Graduate Dual-Enrolled'!$B$2:$L$4</c:f>
              <c:multiLvlStrCache>
                <c:ptCount val="11"/>
                <c:lvl>
                  <c:pt idx="0">
                    <c:v>2013-2014</c:v>
                  </c:pt>
                  <c:pt idx="1">
                    <c:v>2014-2015</c:v>
                  </c:pt>
                  <c:pt idx="2">
                    <c:v>2015-2016</c:v>
                  </c:pt>
                  <c:pt idx="3">
                    <c:v>2016-2017</c:v>
                  </c:pt>
                  <c:pt idx="4">
                    <c:v>2017-2018</c:v>
                  </c:pt>
                  <c:pt idx="5">
                    <c:v>2018-2019</c:v>
                  </c:pt>
                  <c:pt idx="6">
                    <c:v>2019-2020</c:v>
                  </c:pt>
                  <c:pt idx="7">
                    <c:v>2020-21</c:v>
                  </c:pt>
                  <c:pt idx="8">
                    <c:v>2021-22</c:v>
                  </c:pt>
                  <c:pt idx="9">
                    <c:v>2022-23</c:v>
                  </c:pt>
                  <c:pt idx="10">
                    <c:v>2023-24</c:v>
                  </c:pt>
                </c:lvl>
                <c:lvl>
                  <c:pt idx="0">
                    <c:v>GRADUATES</c:v>
                  </c:pt>
                  <c:pt idx="1">
                    <c:v>GRADUATES</c:v>
                  </c:pt>
                  <c:pt idx="2">
                    <c:v>GRADUATES</c:v>
                  </c:pt>
                  <c:pt idx="3">
                    <c:v>GRADUATES</c:v>
                  </c:pt>
                  <c:pt idx="4">
                    <c:v>GRADUATES</c:v>
                  </c:pt>
                  <c:pt idx="5">
                    <c:v>GRADUATES</c:v>
                  </c:pt>
                  <c:pt idx="6">
                    <c:v>GRADUATES</c:v>
                  </c:pt>
                  <c:pt idx="7">
                    <c:v>GRADUATES</c:v>
                  </c:pt>
                  <c:pt idx="8">
                    <c:v>GRADUATES</c:v>
                  </c:pt>
                  <c:pt idx="9">
                    <c:v>GRADUATES</c:v>
                  </c:pt>
                  <c:pt idx="10">
                    <c:v>GRADUATES</c:v>
                  </c:pt>
                </c:lvl>
              </c:multiLvlStrCache>
            </c:multiLvlStrRef>
          </c:cat>
          <c:val>
            <c:numRef>
              <c:f>'Graduate Dual-Enrolled'!$B$7:$L$7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  <c:pt idx="7">
                  <c:v>9</c:v>
                </c:pt>
                <c:pt idx="8">
                  <c:v>17</c:v>
                </c:pt>
                <c:pt idx="9">
                  <c:v>9</c:v>
                </c:pt>
                <c:pt idx="10">
                  <c:v>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024A-487D-93AD-FBF651BEA1C8}"/>
            </c:ext>
          </c:extLst>
        </c:ser>
        <c:ser>
          <c:idx val="2"/>
          <c:order val="2"/>
          <c:tx>
            <c:strRef>
              <c:f>'Graduate Dual-Enrolled'!$A$7</c:f>
              <c:strCache>
                <c:ptCount val="1"/>
                <c:pt idx="0">
                  <c:v>DUAL-AS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'Graduate Dual-Enrolled'!$B$2:$L$4</c:f>
              <c:multiLvlStrCache>
                <c:ptCount val="11"/>
                <c:lvl>
                  <c:pt idx="0">
                    <c:v>2013-2014</c:v>
                  </c:pt>
                  <c:pt idx="1">
                    <c:v>2014-2015</c:v>
                  </c:pt>
                  <c:pt idx="2">
                    <c:v>2015-2016</c:v>
                  </c:pt>
                  <c:pt idx="3">
                    <c:v>2016-2017</c:v>
                  </c:pt>
                  <c:pt idx="4">
                    <c:v>2017-2018</c:v>
                  </c:pt>
                  <c:pt idx="5">
                    <c:v>2018-2019</c:v>
                  </c:pt>
                  <c:pt idx="6">
                    <c:v>2019-2020</c:v>
                  </c:pt>
                  <c:pt idx="7">
                    <c:v>2020-21</c:v>
                  </c:pt>
                  <c:pt idx="8">
                    <c:v>2021-22</c:v>
                  </c:pt>
                  <c:pt idx="9">
                    <c:v>2022-23</c:v>
                  </c:pt>
                  <c:pt idx="10">
                    <c:v>2023-24</c:v>
                  </c:pt>
                </c:lvl>
                <c:lvl>
                  <c:pt idx="0">
                    <c:v>GRADUATES</c:v>
                  </c:pt>
                  <c:pt idx="1">
                    <c:v>GRADUATES</c:v>
                  </c:pt>
                  <c:pt idx="2">
                    <c:v>GRADUATES</c:v>
                  </c:pt>
                  <c:pt idx="3">
                    <c:v>GRADUATES</c:v>
                  </c:pt>
                  <c:pt idx="4">
                    <c:v>GRADUATES</c:v>
                  </c:pt>
                  <c:pt idx="5">
                    <c:v>GRADUATES</c:v>
                  </c:pt>
                  <c:pt idx="6">
                    <c:v>GRADUATES</c:v>
                  </c:pt>
                  <c:pt idx="7">
                    <c:v>GRADUATES</c:v>
                  </c:pt>
                  <c:pt idx="8">
                    <c:v>GRADUATES</c:v>
                  </c:pt>
                  <c:pt idx="9">
                    <c:v>GRADUATES</c:v>
                  </c:pt>
                  <c:pt idx="10">
                    <c:v>GRADUATES</c:v>
                  </c:pt>
                </c:lvl>
              </c:multiLvlStrCache>
            </c:multiLvlStrRef>
          </c:cat>
          <c:val>
            <c:numRef>
              <c:f>'Graduate Dual-Enrolled'!$B$7:$L$7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  <c:pt idx="7">
                  <c:v>9</c:v>
                </c:pt>
                <c:pt idx="8">
                  <c:v>17</c:v>
                </c:pt>
                <c:pt idx="9">
                  <c:v>9</c:v>
                </c:pt>
                <c:pt idx="1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4A-487D-93AD-FBF651BEA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0594095"/>
        <c:axId val="921478879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'Graduate Dual-Enrolled'!$A$5</c15:sqref>
                        </c15:formulaRef>
                      </c:ext>
                    </c:extLst>
                    <c:strCache>
                      <c:ptCount val="1"/>
                      <c:pt idx="0">
                        <c:v>Dual-Enrolled Graduates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uri="{02D57815-91ED-43cb-92C2-25804820EDAC}">
                        <c15:formulaRef>
                          <c15:sqref>'Graduate Dual-Enrolled'!$B$2:$L$4</c15:sqref>
                        </c15:formulaRef>
                      </c:ext>
                    </c:extLst>
                    <c:multiLvlStrCache>
                      <c:ptCount val="11"/>
                      <c:lvl>
                        <c:pt idx="0">
                          <c:v>2013-2014</c:v>
                        </c:pt>
                        <c:pt idx="1">
                          <c:v>2014-2015</c:v>
                        </c:pt>
                        <c:pt idx="2">
                          <c:v>2015-2016</c:v>
                        </c:pt>
                        <c:pt idx="3">
                          <c:v>2016-2017</c:v>
                        </c:pt>
                        <c:pt idx="4">
                          <c:v>2017-2018</c:v>
                        </c:pt>
                        <c:pt idx="5">
                          <c:v>2018-2019</c:v>
                        </c:pt>
                        <c:pt idx="6">
                          <c:v>2019-2020</c:v>
                        </c:pt>
                        <c:pt idx="7">
                          <c:v>2020-21</c:v>
                        </c:pt>
                        <c:pt idx="8">
                          <c:v>2021-22</c:v>
                        </c:pt>
                        <c:pt idx="9">
                          <c:v>2022-23</c:v>
                        </c:pt>
                        <c:pt idx="10">
                          <c:v>2023-24</c:v>
                        </c:pt>
                      </c:lvl>
                      <c:lvl>
                        <c:pt idx="0">
                          <c:v>GRADUATES</c:v>
                        </c:pt>
                        <c:pt idx="1">
                          <c:v>GRADUATES</c:v>
                        </c:pt>
                        <c:pt idx="2">
                          <c:v>GRADUATES</c:v>
                        </c:pt>
                        <c:pt idx="3">
                          <c:v>GRADUATES</c:v>
                        </c:pt>
                        <c:pt idx="4">
                          <c:v>GRADUATES</c:v>
                        </c:pt>
                        <c:pt idx="5">
                          <c:v>GRADUATES</c:v>
                        </c:pt>
                        <c:pt idx="6">
                          <c:v>GRADUATES</c:v>
                        </c:pt>
                        <c:pt idx="7">
                          <c:v>GRADUATES</c:v>
                        </c:pt>
                        <c:pt idx="8">
                          <c:v>GRADUATES</c:v>
                        </c:pt>
                        <c:pt idx="9">
                          <c:v>GRADUATES</c:v>
                        </c:pt>
                        <c:pt idx="10">
                          <c:v>GRADUATES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'Graduate Dual-Enrolled'!$B$5:$I$5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024A-487D-93AD-FBF651BEA1C8}"/>
                  </c:ext>
                </c:extLst>
              </c15:ser>
            </c15:filteredLineSeries>
          </c:ext>
        </c:extLst>
      </c:lineChart>
      <c:catAx>
        <c:axId val="2110594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1478879"/>
        <c:crosses val="autoZero"/>
        <c:auto val="1"/>
        <c:lblAlgn val="ctr"/>
        <c:lblOffset val="100"/>
        <c:noMultiLvlLbl val="0"/>
      </c:catAx>
      <c:valAx>
        <c:axId val="921478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0594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Pace High School</a:t>
            </a:r>
          </a:p>
          <a:p>
            <a:pPr>
              <a:defRPr/>
            </a:pPr>
            <a:r>
              <a:rPr lang="en-US"/>
              <a:t>Graduates Enrolled at PSC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Percent Enrolled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('FTIC at PSC - Santa Rosa'!$G$10,'FTIC at PSC - Santa Rosa'!$M$10,'FTIC at PSC - Santa Rosa'!$S$10,'FTIC at PSC - Santa Rosa'!$Y$10,'FTIC at PSC - Santa Rosa'!$AE$10,'FTIC at PSC - Santa Rosa'!$AK$10,'FTIC at PSC - Santa Rosa'!$AQ$10,'FTIC at PSC - Santa Rosa'!$AW$10,'FTIC at PSC - Santa Rosa'!$BC$10,'FTIC at PSC - Santa Rosa'!$BI$10)</c:f>
              <c:numCache>
                <c:formatCode>0%</c:formatCode>
                <c:ptCount val="10"/>
                <c:pt idx="0">
                  <c:v>3.826530612244898E-2</c:v>
                </c:pt>
                <c:pt idx="1">
                  <c:v>3.2911392405063293E-2</c:v>
                </c:pt>
                <c:pt idx="2">
                  <c:v>5.4455445544554455E-2</c:v>
                </c:pt>
                <c:pt idx="3">
                  <c:v>4.7619047619047616E-2</c:v>
                </c:pt>
                <c:pt idx="4">
                  <c:v>3.6480686695278972E-2</c:v>
                </c:pt>
                <c:pt idx="5">
                  <c:v>3.3412887828162291E-2</c:v>
                </c:pt>
                <c:pt idx="6">
                  <c:v>4.878048780487805E-2</c:v>
                </c:pt>
                <c:pt idx="7">
                  <c:v>5.7692307692307696E-2</c:v>
                </c:pt>
                <c:pt idx="8">
                  <c:v>4.7717842323651449E-2</c:v>
                </c:pt>
                <c:pt idx="9">
                  <c:v>4.1394335511982572E-2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FF-40A7-AAB0-9F7415BA9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783776"/>
        <c:axId val="418783360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Santa Rosa'!$F$3,'FTIC at PSC - Santa Rosa'!$L$3,'FTIC at PSC - Santa Rosa'!$R$3,'FTIC at PSC - Santa Rosa'!$X$3,'FTIC at PSC - Santa Rosa'!$AD$3,'FTIC at PSC - Santa Rosa'!$AJ$3,'FTIC at PSC - Santa Rosa'!$AP$3,'FTIC at PSC - Santa Rosa'!$AV$3,'FTIC at PSC - Santa Rosa'!$BB$3,'FTIC at PSC - Santa Rosa'!$BH$3)</c:f>
              <c:strCache>
                <c:ptCount val="10"/>
                <c:pt idx="0">
                  <c:v>SPRING 2014                                 (2014-2)</c:v>
                </c:pt>
                <c:pt idx="1">
                  <c:v>SPRING 2015                                     (2015-2)</c:v>
                </c:pt>
                <c:pt idx="2">
                  <c:v>SPRING 2016                                     (2016-2)</c:v>
                </c:pt>
                <c:pt idx="3">
                  <c:v>SPRING 2017                                     (2017-2)</c:v>
                </c:pt>
                <c:pt idx="4">
                  <c:v>SPRING 2018                                     (2018-2)</c:v>
                </c:pt>
                <c:pt idx="5">
                  <c:v>SPRING 2019                                     (2019-2)</c:v>
                </c:pt>
                <c:pt idx="6">
                  <c:v>SPRING 2020                                     (2020-2)</c:v>
                </c:pt>
                <c:pt idx="7">
                  <c:v>SPRING 2021                                     (2021-2)</c:v>
                </c:pt>
                <c:pt idx="8">
                  <c:v>SPRING 2022                                     (2022-2)</c:v>
                </c:pt>
                <c:pt idx="9">
                  <c:v>SPRING 2023                                     (2023-2)</c:v>
                </c:pt>
              </c:strCache>
            </c:strRef>
          </c:cat>
          <c:val>
            <c:numRef>
              <c:f>('FTIC at PSC - Santa Rosa'!$F$10,'FTIC at PSC - Santa Rosa'!$L$10,'FTIC at PSC - Santa Rosa'!$R$10,'FTIC at PSC - Santa Rosa'!$X$10,'FTIC at PSC - Santa Rosa'!$AD$10,'FTIC at PSC - Santa Rosa'!$AJ$10,'FTIC at PSC - Santa Rosa'!$AP$10,'FTIC at PSC - Santa Rosa'!$AV$10,'FTIC at PSC - Santa Rosa'!$BB$10,'FTIC at PSC - Santa Rosa'!$BH$10)</c:f>
              <c:numCache>
                <c:formatCode>General</c:formatCode>
                <c:ptCount val="10"/>
                <c:pt idx="0">
                  <c:v>15</c:v>
                </c:pt>
                <c:pt idx="1">
                  <c:v>13</c:v>
                </c:pt>
                <c:pt idx="2">
                  <c:v>22</c:v>
                </c:pt>
                <c:pt idx="3">
                  <c:v>19</c:v>
                </c:pt>
                <c:pt idx="4">
                  <c:v>17</c:v>
                </c:pt>
                <c:pt idx="5">
                  <c:v>14</c:v>
                </c:pt>
                <c:pt idx="6">
                  <c:v>22</c:v>
                </c:pt>
                <c:pt idx="7">
                  <c:v>24</c:v>
                </c:pt>
                <c:pt idx="8">
                  <c:v>23</c:v>
                </c:pt>
                <c:pt idx="9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FF-40A7-AAB0-9F7415BA9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718224"/>
        <c:axId val="406720304"/>
      </c:lineChart>
      <c:catAx>
        <c:axId val="40671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720304"/>
        <c:crosses val="autoZero"/>
        <c:auto val="1"/>
        <c:lblAlgn val="ctr"/>
        <c:lblOffset val="100"/>
        <c:noMultiLvlLbl val="0"/>
      </c:catAx>
      <c:valAx>
        <c:axId val="406720304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Headcount of Enrolled Students at PSC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718224"/>
        <c:crosses val="autoZero"/>
        <c:crossBetween val="between"/>
      </c:valAx>
      <c:valAx>
        <c:axId val="418783360"/>
        <c:scaling>
          <c:orientation val="minMax"/>
          <c:max val="0.35000000000000003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Graduated HS Cohort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783776"/>
        <c:crosses val="max"/>
        <c:crossBetween val="between"/>
      </c:valAx>
      <c:catAx>
        <c:axId val="418783776"/>
        <c:scaling>
          <c:orientation val="minMax"/>
        </c:scaling>
        <c:delete val="1"/>
        <c:axPos val="b"/>
        <c:majorTickMark val="out"/>
        <c:minorTickMark val="none"/>
        <c:tickLblPos val="nextTo"/>
        <c:crossAx val="418783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Navarre High School</a:t>
            </a:r>
          </a:p>
          <a:p>
            <a:pPr>
              <a:defRPr/>
            </a:pPr>
            <a:r>
              <a:rPr lang="en-US"/>
              <a:t>Graduates Enrolled at PSC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Percent Enrolled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('FTIC at PSC - Santa Rosa'!$G$11,'FTIC at PSC - Santa Rosa'!$M$11,'FTIC at PSC - Santa Rosa'!$S$11,'FTIC at PSC - Santa Rosa'!$Y$11,'FTIC at PSC - Santa Rosa'!$AE$11,'FTIC at PSC - Santa Rosa'!$AK$11,'FTIC at PSC - Santa Rosa'!$AQ$11,'FTIC at PSC - Santa Rosa'!$AW$11,'FTIC at PSC - Santa Rosa'!$BC$11,'FTIC at PSC - Santa Rosa'!$BI$11)</c:f>
              <c:numCache>
                <c:formatCode>0%</c:formatCode>
                <c:ptCount val="10"/>
                <c:pt idx="0">
                  <c:v>6.2176165803108807E-2</c:v>
                </c:pt>
                <c:pt idx="1">
                  <c:v>3.6585365853658534E-2</c:v>
                </c:pt>
                <c:pt idx="2">
                  <c:v>3.5799522673031027E-2</c:v>
                </c:pt>
                <c:pt idx="3">
                  <c:v>2.7253668763102725E-2</c:v>
                </c:pt>
                <c:pt idx="4">
                  <c:v>4.4660194174757278E-2</c:v>
                </c:pt>
                <c:pt idx="5">
                  <c:v>5.078125E-2</c:v>
                </c:pt>
                <c:pt idx="6">
                  <c:v>3.8387715930902108E-2</c:v>
                </c:pt>
                <c:pt idx="7">
                  <c:v>5.1327433628318583E-2</c:v>
                </c:pt>
                <c:pt idx="8">
                  <c:v>4.1904761904761903E-2</c:v>
                </c:pt>
                <c:pt idx="9">
                  <c:v>4.0441176470588237E-2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45-45DE-9DCE-F9D4B761A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3259616"/>
        <c:axId val="363259200"/>
      </c:barChart>
      <c:lineChart>
        <c:grouping val="standard"/>
        <c:varyColors val="0"/>
        <c:ser>
          <c:idx val="0"/>
          <c:order val="0"/>
          <c:tx>
            <c:v>xxx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Santa Rosa'!$F$3,'FTIC at PSC - Santa Rosa'!$L$3,'FTIC at PSC - Santa Rosa'!$R$3,'FTIC at PSC - Santa Rosa'!$X$3,'FTIC at PSC - Santa Rosa'!$AD$3,'FTIC at PSC - Santa Rosa'!$AJ$3,'FTIC at PSC - Santa Rosa'!$AP$3,'FTIC at PSC - Santa Rosa'!$AV$3,'FTIC at PSC - Santa Rosa'!$BB$3,'FTIC at PSC - Santa Rosa'!$BH$3)</c:f>
              <c:strCache>
                <c:ptCount val="10"/>
                <c:pt idx="0">
                  <c:v>SPRING 2014                                 (2014-2)</c:v>
                </c:pt>
                <c:pt idx="1">
                  <c:v>SPRING 2015                                     (2015-2)</c:v>
                </c:pt>
                <c:pt idx="2">
                  <c:v>SPRING 2016                                     (2016-2)</c:v>
                </c:pt>
                <c:pt idx="3">
                  <c:v>SPRING 2017                                     (2017-2)</c:v>
                </c:pt>
                <c:pt idx="4">
                  <c:v>SPRING 2018                                     (2018-2)</c:v>
                </c:pt>
                <c:pt idx="5">
                  <c:v>SPRING 2019                                     (2019-2)</c:v>
                </c:pt>
                <c:pt idx="6">
                  <c:v>SPRING 2020                                     (2020-2)</c:v>
                </c:pt>
                <c:pt idx="7">
                  <c:v>SPRING 2021                                     (2021-2)</c:v>
                </c:pt>
                <c:pt idx="8">
                  <c:v>SPRING 2022                                     (2022-2)</c:v>
                </c:pt>
                <c:pt idx="9">
                  <c:v>SPRING 2023                                     (2023-2)</c:v>
                </c:pt>
              </c:strCache>
            </c:strRef>
          </c:cat>
          <c:val>
            <c:numRef>
              <c:f>('FTIC at PSC - Santa Rosa'!$F$11,'FTIC at PSC - Santa Rosa'!$L$11,'FTIC at PSC - Santa Rosa'!$R$11,'FTIC at PSC - Santa Rosa'!$X$11,'FTIC at PSC - Santa Rosa'!$AD$11,'FTIC at PSC - Santa Rosa'!$AJ$11,'FTIC at PSC - Santa Rosa'!$AP$11,'FTIC at PSC - Santa Rosa'!$AV$11,'FTIC at PSC - Santa Rosa'!$BB$11,'FTIC at PSC - Santa Rosa'!$BH$11)</c:f>
              <c:numCache>
                <c:formatCode>General</c:formatCode>
                <c:ptCount val="10"/>
                <c:pt idx="0">
                  <c:v>24</c:v>
                </c:pt>
                <c:pt idx="1">
                  <c:v>15</c:v>
                </c:pt>
                <c:pt idx="2">
                  <c:v>15</c:v>
                </c:pt>
                <c:pt idx="3">
                  <c:v>13</c:v>
                </c:pt>
                <c:pt idx="4">
                  <c:v>23</c:v>
                </c:pt>
                <c:pt idx="5">
                  <c:v>26</c:v>
                </c:pt>
                <c:pt idx="6">
                  <c:v>20</c:v>
                </c:pt>
                <c:pt idx="7">
                  <c:v>29</c:v>
                </c:pt>
                <c:pt idx="8">
                  <c:v>22</c:v>
                </c:pt>
                <c:pt idx="9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45-45DE-9DCE-F9D4B761A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786272"/>
        <c:axId val="418786688"/>
      </c:lineChart>
      <c:catAx>
        <c:axId val="41878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786688"/>
        <c:crosses val="autoZero"/>
        <c:auto val="1"/>
        <c:lblAlgn val="ctr"/>
        <c:lblOffset val="100"/>
        <c:noMultiLvlLbl val="0"/>
      </c:catAx>
      <c:valAx>
        <c:axId val="418786688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Headcount of Enrolled Students at PSC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786272"/>
        <c:crosses val="autoZero"/>
        <c:crossBetween val="between"/>
      </c:valAx>
      <c:valAx>
        <c:axId val="363259200"/>
        <c:scaling>
          <c:orientation val="minMax"/>
          <c:max val="0.35000000000000003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Graduated HS Cohort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59616"/>
        <c:crosses val="max"/>
        <c:crossBetween val="between"/>
      </c:valAx>
      <c:catAx>
        <c:axId val="363259616"/>
        <c:scaling>
          <c:orientation val="minMax"/>
        </c:scaling>
        <c:delete val="1"/>
        <c:axPos val="b"/>
        <c:majorTickMark val="out"/>
        <c:minorTickMark val="none"/>
        <c:tickLblPos val="nextTo"/>
        <c:crossAx val="363259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Santa Rosa Adult High  School</a:t>
            </a:r>
          </a:p>
          <a:p>
            <a:pPr>
              <a:defRPr/>
            </a:pPr>
            <a:r>
              <a:rPr lang="en-US"/>
              <a:t>Graduates Enrolled at</a:t>
            </a:r>
            <a:r>
              <a:rPr lang="en-US" baseline="0"/>
              <a:t> PSC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Percent Enrolled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('FTIC at PSC - Santa Rosa'!$G$12,'FTIC at PSC - Santa Rosa'!$M$12,'FTIC at PSC - Santa Rosa'!$S$12,'FTIC at PSC - Santa Rosa'!$Y$12,'FTIC at PSC - Santa Rosa'!$AE$12,'FTIC at PSC - Santa Rosa'!$AK$12,'FTIC at PSC - Santa Rosa'!$AQ$12,'FTIC at PSC - Santa Rosa'!$AW$12,'FTIC at PSC - Santa Rosa'!$BC$12,'FTIC at PSC - Santa Rosa'!$BI$12)</c:f>
              <c:numCache>
                <c:formatCode>0%</c:formatCode>
                <c:ptCount val="10"/>
                <c:pt idx="0">
                  <c:v>0.3</c:v>
                </c:pt>
                <c:pt idx="1">
                  <c:v>0.2</c:v>
                </c:pt>
                <c:pt idx="2">
                  <c:v>0.25</c:v>
                </c:pt>
                <c:pt idx="3">
                  <c:v>0.2608695652173913</c:v>
                </c:pt>
                <c:pt idx="4">
                  <c:v>8.1081081081081086E-2</c:v>
                </c:pt>
                <c:pt idx="5">
                  <c:v>0.10869565217391304</c:v>
                </c:pt>
                <c:pt idx="6">
                  <c:v>0.12195121951219512</c:v>
                </c:pt>
                <c:pt idx="7">
                  <c:v>0.1951219512195122</c:v>
                </c:pt>
                <c:pt idx="8">
                  <c:v>0.12195121951219512</c:v>
                </c:pt>
                <c:pt idx="9">
                  <c:v>7.407407407407407E-2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EA-4324-B9EA-FCABD3C4C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726944"/>
        <c:axId val="488726528"/>
      </c:barChart>
      <c:lineChart>
        <c:grouping val="standard"/>
        <c:varyColors val="0"/>
        <c:ser>
          <c:idx val="0"/>
          <c:order val="0"/>
          <c:tx>
            <c:strRef>
              <c:f>'FTIC at PSC - Santa Rosa'!$A$6</c:f>
              <c:strCache>
                <c:ptCount val="1"/>
                <c:pt idx="0">
                  <c:v>Central HS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Santa Rosa'!$F$3,'FTIC at PSC - Santa Rosa'!$L$3,'FTIC at PSC - Santa Rosa'!$R$3,'FTIC at PSC - Santa Rosa'!$X$3,'FTIC at PSC - Santa Rosa'!$AD$3,'FTIC at PSC - Santa Rosa'!$AJ$3,'FTIC at PSC - Santa Rosa'!$AP$3,'FTIC at PSC - Santa Rosa'!$AV$3,'FTIC at PSC - Santa Rosa'!$BB$3,'FTIC at PSC - Santa Rosa'!$BH$3)</c:f>
              <c:strCache>
                <c:ptCount val="10"/>
                <c:pt idx="0">
                  <c:v>SPRING 2014                                 (2014-2)</c:v>
                </c:pt>
                <c:pt idx="1">
                  <c:v>SPRING 2015                                     (2015-2)</c:v>
                </c:pt>
                <c:pt idx="2">
                  <c:v>SPRING 2016                                     (2016-2)</c:v>
                </c:pt>
                <c:pt idx="3">
                  <c:v>SPRING 2017                                     (2017-2)</c:v>
                </c:pt>
                <c:pt idx="4">
                  <c:v>SPRING 2018                                     (2018-2)</c:v>
                </c:pt>
                <c:pt idx="5">
                  <c:v>SPRING 2019                                     (2019-2)</c:v>
                </c:pt>
                <c:pt idx="6">
                  <c:v>SPRING 2020                                     (2020-2)</c:v>
                </c:pt>
                <c:pt idx="7">
                  <c:v>SPRING 2021                                     (2021-2)</c:v>
                </c:pt>
                <c:pt idx="8">
                  <c:v>SPRING 2022                                     (2022-2)</c:v>
                </c:pt>
                <c:pt idx="9">
                  <c:v>SPRING 2023                                     (2023-2)</c:v>
                </c:pt>
              </c:strCache>
            </c:strRef>
          </c:cat>
          <c:val>
            <c:numRef>
              <c:f>('FTIC at PSC - Santa Rosa'!$F$12,'FTIC at PSC - Santa Rosa'!$L$12,'FTIC at PSC - Santa Rosa'!$R$12,'FTIC at PSC - Santa Rosa'!$X$12,'FTIC at PSC - Santa Rosa'!$AD$12,'FTIC at PSC - Santa Rosa'!$AJ$12,'FTIC at PSC - Santa Rosa'!$AP$12,'FTIC at PSC - Santa Rosa'!$AV$12,'FTIC at PSC - Santa Rosa'!$BB$12,'FTIC at PSC - Santa Rosa'!$BH$12)</c:f>
              <c:numCache>
                <c:formatCode>General</c:formatCode>
                <c:ptCount val="10"/>
                <c:pt idx="0">
                  <c:v>6</c:v>
                </c:pt>
                <c:pt idx="1">
                  <c:v>3</c:v>
                </c:pt>
                <c:pt idx="2">
                  <c:v>5</c:v>
                </c:pt>
                <c:pt idx="3">
                  <c:v>6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8</c:v>
                </c:pt>
                <c:pt idx="8">
                  <c:v>5</c:v>
                </c:pt>
                <c:pt idx="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EA-4324-B9EA-FCABD3C4C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519776"/>
        <c:axId val="313703680"/>
      </c:lineChart>
      <c:catAx>
        <c:axId val="35751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703680"/>
        <c:crosses val="autoZero"/>
        <c:auto val="1"/>
        <c:lblAlgn val="ctr"/>
        <c:lblOffset val="100"/>
        <c:noMultiLvlLbl val="0"/>
      </c:catAx>
      <c:valAx>
        <c:axId val="313703680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Headcount of Enrolled Students at PSC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519776"/>
        <c:crosses val="autoZero"/>
        <c:crossBetween val="between"/>
      </c:valAx>
      <c:valAx>
        <c:axId val="488726528"/>
        <c:scaling>
          <c:orientation val="minMax"/>
          <c:max val="0.35000000000000003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Graduated HS Cohort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726944"/>
        <c:crosses val="max"/>
        <c:crossBetween val="between"/>
      </c:valAx>
      <c:catAx>
        <c:axId val="488726944"/>
        <c:scaling>
          <c:orientation val="minMax"/>
        </c:scaling>
        <c:delete val="1"/>
        <c:axPos val="b"/>
        <c:majorTickMark val="out"/>
        <c:minorTickMark val="none"/>
        <c:tickLblPos val="nextTo"/>
        <c:crossAx val="4887265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Learning Academy of Santa</a:t>
            </a:r>
            <a:r>
              <a:rPr lang="en-US" baseline="0"/>
              <a:t> Rosa </a:t>
            </a:r>
          </a:p>
          <a:p>
            <a:pPr>
              <a:defRPr/>
            </a:pPr>
            <a:r>
              <a:rPr lang="en-US"/>
              <a:t>Graduates Enrolled</a:t>
            </a:r>
            <a:r>
              <a:rPr lang="en-US" baseline="0"/>
              <a:t> at PSC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Percent Enrolled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('FTIC at PSC - Santa Rosa'!$G$15,'FTIC at PSC - Santa Rosa'!$M$15,'FTIC at PSC - Santa Rosa'!$S$15,'FTIC at PSC - Santa Rosa'!$Y$15,'FTIC at PSC - Santa Rosa'!$AE$15,'FTIC at PSC - Santa Rosa'!$AK$15,'FTIC at PSC - Santa Rosa'!$AQ$15,'FTIC at PSC - Santa Rosa'!$AW$15,'FTIC at PSC - Santa Rosa'!$BC$15,'FTIC at PSC - Santa Rosa'!$BI$15)</c:f>
              <c:numCache>
                <c:formatCode>0%</c:formatCode>
                <c:ptCount val="10"/>
                <c:pt idx="0">
                  <c:v>6.6666666666666666E-2</c:v>
                </c:pt>
                <c:pt idx="1">
                  <c:v>0</c:v>
                </c:pt>
                <c:pt idx="2">
                  <c:v>0</c:v>
                </c:pt>
                <c:pt idx="3">
                  <c:v>0.05</c:v>
                </c:pt>
                <c:pt idx="4">
                  <c:v>6.25E-2</c:v>
                </c:pt>
                <c:pt idx="5">
                  <c:v>4.5454545454545456E-2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52-4D35-B2C0-DC72F7CB1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853104"/>
        <c:axId val="536853520"/>
      </c:barChart>
      <c:lineChart>
        <c:grouping val="standard"/>
        <c:varyColors val="0"/>
        <c:ser>
          <c:idx val="0"/>
          <c:order val="0"/>
          <c:tx>
            <c:strRef>
              <c:f>'FTIC at PSC - Santa Rosa'!$A$8</c:f>
              <c:strCache>
                <c:ptCount val="1"/>
                <c:pt idx="0">
                  <c:v>Jay HS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Santa Rosa'!$F$3,'FTIC at PSC - Santa Rosa'!$L$3,'FTIC at PSC - Santa Rosa'!$R$3,'FTIC at PSC - Santa Rosa'!$X$3,'FTIC at PSC - Santa Rosa'!$AD$3,'FTIC at PSC - Santa Rosa'!$AJ$3,'FTIC at PSC - Santa Rosa'!$AP$3,'FTIC at PSC - Santa Rosa'!$AV$3,'FTIC at PSC - Santa Rosa'!$BB$3,'FTIC at PSC - Santa Rosa'!$BH$3)</c:f>
              <c:strCache>
                <c:ptCount val="10"/>
                <c:pt idx="0">
                  <c:v>SPRING 2014                                 (2014-2)</c:v>
                </c:pt>
                <c:pt idx="1">
                  <c:v>SPRING 2015                                     (2015-2)</c:v>
                </c:pt>
                <c:pt idx="2">
                  <c:v>SPRING 2016                                     (2016-2)</c:v>
                </c:pt>
                <c:pt idx="3">
                  <c:v>SPRING 2017                                     (2017-2)</c:v>
                </c:pt>
                <c:pt idx="4">
                  <c:v>SPRING 2018                                     (2018-2)</c:v>
                </c:pt>
                <c:pt idx="5">
                  <c:v>SPRING 2019                                     (2019-2)</c:v>
                </c:pt>
                <c:pt idx="6">
                  <c:v>SPRING 2020                                     (2020-2)</c:v>
                </c:pt>
                <c:pt idx="7">
                  <c:v>SPRING 2021                                     (2021-2)</c:v>
                </c:pt>
                <c:pt idx="8">
                  <c:v>SPRING 2022                                     (2022-2)</c:v>
                </c:pt>
                <c:pt idx="9">
                  <c:v>SPRING 2023                                     (2023-2)</c:v>
                </c:pt>
              </c:strCache>
            </c:strRef>
          </c:cat>
          <c:val>
            <c:numRef>
              <c:f>('FTIC at PSC - Santa Rosa'!$F$15,'FTIC at PSC - Santa Rosa'!$L$15,'FTIC at PSC - Santa Rosa'!$R$15,'FTIC at PSC - Santa Rosa'!$X$15,'FTIC at PSC - Santa Rosa'!$AD$15,'FTIC at PSC - Santa Rosa'!$AJ$15,'FTIC at PSC - Santa Rosa'!$AP$15,'FTIC at PSC - Santa Rosa'!$AV$15,'FTIC at PSC - Santa Rosa'!$BB$15,'FTIC at PSC - Santa Rosa'!$BH$15)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52-4D35-B2C0-DC72F7CB1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750560"/>
        <c:axId val="459743488"/>
      </c:lineChart>
      <c:catAx>
        <c:axId val="45975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743488"/>
        <c:crosses val="autoZero"/>
        <c:auto val="1"/>
        <c:lblAlgn val="ctr"/>
        <c:lblOffset val="100"/>
        <c:noMultiLvlLbl val="0"/>
      </c:catAx>
      <c:valAx>
        <c:axId val="459743488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Headcount of Enrolled Students at PSC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750560"/>
        <c:crosses val="autoZero"/>
        <c:crossBetween val="between"/>
      </c:valAx>
      <c:valAx>
        <c:axId val="536853520"/>
        <c:scaling>
          <c:orientation val="minMax"/>
          <c:max val="0.8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Graduated HS Cohort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6853104"/>
        <c:crosses val="max"/>
        <c:crossBetween val="between"/>
      </c:valAx>
      <c:catAx>
        <c:axId val="536853104"/>
        <c:scaling>
          <c:orientation val="minMax"/>
        </c:scaling>
        <c:delete val="1"/>
        <c:axPos val="b"/>
        <c:majorTickMark val="out"/>
        <c:minorTickMark val="none"/>
        <c:tickLblPos val="nextTo"/>
        <c:crossAx val="536853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Pensacola High School</a:t>
            </a:r>
          </a:p>
          <a:p>
            <a:pPr>
              <a:defRPr/>
            </a:pPr>
            <a:r>
              <a:rPr lang="en-US"/>
              <a:t>Graduates Enrolled at PSC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Percent Enrolled at PSC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('FTIC at PSC - Escambia'!$G$7,'FTIC at PSC - Escambia'!$M$7,'FTIC at PSC - Escambia'!$S$7,'FTIC at PSC - Escambia'!$Y$7,'FTIC at PSC - Escambia'!$AE$7,'FTIC at PSC - Escambia'!$AK$7,'FTIC at PSC - Escambia'!$AQ$7,'FTIC at PSC - Escambia'!$AW$7)</c:f>
              <c:numCache>
                <c:formatCode>0%</c:formatCode>
                <c:ptCount val="8"/>
                <c:pt idx="0">
                  <c:v>3.9840637450199202E-2</c:v>
                </c:pt>
                <c:pt idx="1">
                  <c:v>5.1587301587301584E-2</c:v>
                </c:pt>
                <c:pt idx="2">
                  <c:v>3.3333333333333333E-2</c:v>
                </c:pt>
                <c:pt idx="3">
                  <c:v>6.25E-2</c:v>
                </c:pt>
                <c:pt idx="4">
                  <c:v>4.4827586206896551E-2</c:v>
                </c:pt>
                <c:pt idx="5">
                  <c:v>4.0892193308550186E-2</c:v>
                </c:pt>
                <c:pt idx="6">
                  <c:v>4.5871559633027525E-2</c:v>
                </c:pt>
                <c:pt idx="7">
                  <c:v>5.7915057915057917E-2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38-45D9-9E1D-460EE221A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653871"/>
        <c:axId val="263678351"/>
      </c:barChart>
      <c:lineChart>
        <c:grouping val="standard"/>
        <c:varyColors val="0"/>
        <c:ser>
          <c:idx val="0"/>
          <c:order val="0"/>
          <c:tx>
            <c:strRef>
              <c:f>'FTIC at PSC - Escambia'!$A$7</c:f>
              <c:strCache>
                <c:ptCount val="1"/>
                <c:pt idx="0">
                  <c:v>Pensacola HS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('FTIC at PSC - Escambia'!$F$3,'FTIC at PSC - Escambia'!$L$3,'FTIC at PSC - Escambia'!$R$3,'FTIC at PSC - Escambia'!$Y$3,'FTIC at PSC - Escambia'!$AE$3,'FTIC at PSC - Escambia'!$AK$3,'FTIC at PSC - Escambia'!$AQ$3,'FTIC at PSC - Escambia'!$AW$3,'FTIC at PSC - Escambia'!$BC$3)</c:f>
              <c:strCache>
                <c:ptCount val="9"/>
                <c:pt idx="0">
                  <c:v>SPRING 2015                                 (2015-2)</c:v>
                </c:pt>
                <c:pt idx="1">
                  <c:v>SPRING 2016                                     (2016-2)</c:v>
                </c:pt>
                <c:pt idx="2">
                  <c:v>SPRING 2017                                     (2017-2)</c:v>
                </c:pt>
                <c:pt idx="3">
                  <c:v>SPRING 2018                                     (2018-2)</c:v>
                </c:pt>
                <c:pt idx="4">
                  <c:v>SPRING 2019                                     (2019-2)</c:v>
                </c:pt>
                <c:pt idx="5">
                  <c:v>SPRING 2020                                     (2020-2)</c:v>
                </c:pt>
                <c:pt idx="6">
                  <c:v>SPRING 2021                                     (2021-2)</c:v>
                </c:pt>
                <c:pt idx="7">
                  <c:v>SPRING 2022                                     (2022-2)</c:v>
                </c:pt>
                <c:pt idx="8">
                  <c:v>SPRING 2023                                     (2023-2)</c:v>
                </c:pt>
              </c:strCache>
            </c:strRef>
          </c:cat>
          <c:val>
            <c:numRef>
              <c:f>('FTIC at PSC - Escambia'!$F$7,'FTIC at PSC - Escambia'!$L$7,'FTIC at PSC - Escambia'!$R$7,'FTIC at PSC - Escambia'!$X$7,'FTIC at PSC - Escambia'!$AD$7,'FTIC at PSC - Escambia'!$AJ$7,'FTIC at PSC - Escambia'!$AP$7,'FTIC at PSC - Escambia'!$AV$7,'FTIC at PSC - Escambia'!$BB$7)</c:f>
              <c:numCache>
                <c:formatCode>General</c:formatCode>
                <c:ptCount val="9"/>
                <c:pt idx="0">
                  <c:v>10</c:v>
                </c:pt>
                <c:pt idx="1">
                  <c:v>13</c:v>
                </c:pt>
                <c:pt idx="2">
                  <c:v>8</c:v>
                </c:pt>
                <c:pt idx="3">
                  <c:v>18</c:v>
                </c:pt>
                <c:pt idx="4">
                  <c:v>13</c:v>
                </c:pt>
                <c:pt idx="5">
                  <c:v>11</c:v>
                </c:pt>
                <c:pt idx="6">
                  <c:v>15</c:v>
                </c:pt>
                <c:pt idx="7">
                  <c:v>15</c:v>
                </c:pt>
                <c:pt idx="8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38-45D9-9E1D-460EE221A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520608"/>
        <c:axId val="357522272"/>
      </c:lineChart>
      <c:catAx>
        <c:axId val="35752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522272"/>
        <c:crosses val="autoZero"/>
        <c:auto val="1"/>
        <c:lblAlgn val="ctr"/>
        <c:lblOffset val="100"/>
        <c:noMultiLvlLbl val="0"/>
      </c:catAx>
      <c:valAx>
        <c:axId val="357522272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Headcount of Enrolled Students at PSC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520608"/>
        <c:crosses val="autoZero"/>
        <c:crossBetween val="between"/>
      </c:valAx>
      <c:valAx>
        <c:axId val="263678351"/>
        <c:scaling>
          <c:orientation val="minMax"/>
          <c:max val="0.35000000000000003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3653871"/>
        <c:crosses val="max"/>
        <c:crossBetween val="between"/>
      </c:valAx>
      <c:catAx>
        <c:axId val="263653871"/>
        <c:scaling>
          <c:orientation val="minMax"/>
        </c:scaling>
        <c:delete val="1"/>
        <c:axPos val="b"/>
        <c:majorTickMark val="out"/>
        <c:minorTickMark val="none"/>
        <c:tickLblPos val="nextTo"/>
        <c:crossAx val="26367835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8.xml"/><Relationship Id="rId4" Type="http://schemas.openxmlformats.org/officeDocument/2006/relationships/chart" Target="../charts/chart4.xml"/><Relationship Id="rId9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11.xml"/><Relationship Id="rId7" Type="http://schemas.openxmlformats.org/officeDocument/2006/relationships/chart" Target="../charts/chart13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image" Target="../media/image4.PNG"/><Relationship Id="rId11" Type="http://schemas.openxmlformats.org/officeDocument/2006/relationships/chart" Target="../charts/chart17.xml"/><Relationship Id="rId5" Type="http://schemas.openxmlformats.org/officeDocument/2006/relationships/image" Target="../media/image3.PNG"/><Relationship Id="rId10" Type="http://schemas.openxmlformats.org/officeDocument/2006/relationships/chart" Target="../charts/chart16.xml"/><Relationship Id="rId4" Type="http://schemas.openxmlformats.org/officeDocument/2006/relationships/chart" Target="../charts/chart12.xml"/><Relationship Id="rId9" Type="http://schemas.openxmlformats.org/officeDocument/2006/relationships/chart" Target="../charts/chart15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10" Type="http://schemas.openxmlformats.org/officeDocument/2006/relationships/image" Target="../media/image4.PNG"/><Relationship Id="rId4" Type="http://schemas.openxmlformats.org/officeDocument/2006/relationships/chart" Target="../charts/chart21.xml"/><Relationship Id="rId9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chart" Target="../charts/chart28.xml"/><Relationship Id="rId7" Type="http://schemas.openxmlformats.org/officeDocument/2006/relationships/image" Target="../media/image3.PNG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6" Type="http://schemas.openxmlformats.org/officeDocument/2006/relationships/chart" Target="../charts/chart31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22</xdr:row>
      <xdr:rowOff>19050</xdr:rowOff>
    </xdr:from>
    <xdr:ext cx="4067743" cy="181000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45300" y="1562100"/>
          <a:ext cx="4067743" cy="181000"/>
        </a:xfrm>
        <a:prstGeom prst="rect">
          <a:avLst/>
        </a:prstGeom>
      </xdr:spPr>
    </xdr:pic>
    <xdr:clientData/>
  </xdr:oneCellAnchor>
  <xdr:oneCellAnchor>
    <xdr:from>
      <xdr:col>0</xdr:col>
      <xdr:colOff>19050</xdr:colOff>
      <xdr:row>26</xdr:row>
      <xdr:rowOff>0</xdr:rowOff>
    </xdr:from>
    <xdr:ext cx="4029637" cy="209550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54825" y="2314575"/>
          <a:ext cx="4029637" cy="20955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11</xdr:row>
      <xdr:rowOff>19050</xdr:rowOff>
    </xdr:from>
    <xdr:ext cx="4067743" cy="181000"/>
    <xdr:pic>
      <xdr:nvPicPr>
        <xdr:cNvPr id="2" name="Picture 1">
          <a:extLst>
            <a:ext uri="{FF2B5EF4-FFF2-40B4-BE49-F238E27FC236}">
              <a16:creationId xmlns:a16="http://schemas.microsoft.com/office/drawing/2014/main" id="{2AAD324A-F2A8-48A0-BCFE-CD6167BCF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638800"/>
          <a:ext cx="4067743" cy="18100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576261</xdr:colOff>
      <xdr:row>1</xdr:row>
      <xdr:rowOff>14286</xdr:rowOff>
    </xdr:from>
    <xdr:to>
      <xdr:col>12</xdr:col>
      <xdr:colOff>19050</xdr:colOff>
      <xdr:row>19</xdr:row>
      <xdr:rowOff>171450</xdr:rowOff>
    </xdr:to>
    <xdr:graphicFrame macro="">
      <xdr:nvGraphicFramePr>
        <xdr:cNvPr id="11" name="Chart 2">
          <a:extLst>
            <a:ext uri="{FF2B5EF4-FFF2-40B4-BE49-F238E27FC236}">
              <a16:creationId xmlns:a16="http://schemas.microsoft.com/office/drawing/2014/main" id="{E883A5A6-4DEA-4236-9309-ED95186D0B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590550</xdr:colOff>
      <xdr:row>20</xdr:row>
      <xdr:rowOff>161925</xdr:rowOff>
    </xdr:from>
    <xdr:to>
      <xdr:col>12</xdr:col>
      <xdr:colOff>33339</xdr:colOff>
      <xdr:row>39</xdr:row>
      <xdr:rowOff>128589</xdr:rowOff>
    </xdr:to>
    <xdr:graphicFrame macro="">
      <xdr:nvGraphicFramePr>
        <xdr:cNvPr id="13" name="Chart 2">
          <a:extLst>
            <a:ext uri="{FF2B5EF4-FFF2-40B4-BE49-F238E27FC236}">
              <a16:creationId xmlns:a16="http://schemas.microsoft.com/office/drawing/2014/main" id="{B91B3887-98C6-4627-84AD-A18DADF942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19</xdr:row>
      <xdr:rowOff>19050</xdr:rowOff>
    </xdr:from>
    <xdr:ext cx="4067743" cy="181000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162550"/>
          <a:ext cx="4067743" cy="181000"/>
        </a:xfrm>
        <a:prstGeom prst="rect">
          <a:avLst/>
        </a:prstGeom>
      </xdr:spPr>
    </xdr:pic>
    <xdr:clientData/>
  </xdr:oneCellAnchor>
  <xdr:oneCellAnchor>
    <xdr:from>
      <xdr:col>0</xdr:col>
      <xdr:colOff>19050</xdr:colOff>
      <xdr:row>23</xdr:row>
      <xdr:rowOff>0</xdr:rowOff>
    </xdr:from>
    <xdr:ext cx="4029637" cy="209550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5905500"/>
          <a:ext cx="4029637" cy="2095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18</xdr:row>
      <xdr:rowOff>19050</xdr:rowOff>
    </xdr:from>
    <xdr:ext cx="4067743" cy="181000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162550"/>
          <a:ext cx="4067743" cy="1810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1</xdr:row>
      <xdr:rowOff>76199</xdr:rowOff>
    </xdr:from>
    <xdr:to>
      <xdr:col>20</xdr:col>
      <xdr:colOff>19050</xdr:colOff>
      <xdr:row>18</xdr:row>
      <xdr:rowOff>38099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E292B2-BC61-4EFB-BC12-8858765BE7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46264</xdr:colOff>
      <xdr:row>20</xdr:row>
      <xdr:rowOff>180975</xdr:rowOff>
    </xdr:from>
    <xdr:to>
      <xdr:col>20</xdr:col>
      <xdr:colOff>46264</xdr:colOff>
      <xdr:row>37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E2AE422-08B2-417C-9DD3-EBAA559AEA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571498</xdr:colOff>
      <xdr:row>1</xdr:row>
      <xdr:rowOff>85724</xdr:rowOff>
    </xdr:from>
    <xdr:to>
      <xdr:col>9</xdr:col>
      <xdr:colOff>571498</xdr:colOff>
      <xdr:row>18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6601966-B064-4356-9722-DF3DFD5D54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600075</xdr:colOff>
      <xdr:row>21</xdr:row>
      <xdr:rowOff>19049</xdr:rowOff>
    </xdr:from>
    <xdr:to>
      <xdr:col>9</xdr:col>
      <xdr:colOff>600075</xdr:colOff>
      <xdr:row>37</xdr:row>
      <xdr:rowOff>171449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15276AD-4586-4EBB-AE1A-49D23FA4B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585107</xdr:colOff>
      <xdr:row>50</xdr:row>
      <xdr:rowOff>44902</xdr:rowOff>
    </xdr:from>
    <xdr:to>
      <xdr:col>9</xdr:col>
      <xdr:colOff>585107</xdr:colOff>
      <xdr:row>66</xdr:row>
      <xdr:rowOff>187778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3967660-DCB6-4239-8A83-2551346E8F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400050</xdr:colOff>
      <xdr:row>49</xdr:row>
      <xdr:rowOff>171450</xdr:rowOff>
    </xdr:from>
    <xdr:to>
      <xdr:col>19</xdr:col>
      <xdr:colOff>400050</xdr:colOff>
      <xdr:row>66</xdr:row>
      <xdr:rowOff>133350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3E822DD-01BF-47E8-A010-1D2544756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</xdr:col>
      <xdr:colOff>57152</xdr:colOff>
      <xdr:row>44</xdr:row>
      <xdr:rowOff>22679</xdr:rowOff>
    </xdr:from>
    <xdr:ext cx="2286000" cy="348796"/>
    <xdr:pic>
      <xdr:nvPicPr>
        <xdr:cNvPr id="8" name="Picture 7">
          <a:extLst>
            <a:ext uri="{FF2B5EF4-FFF2-40B4-BE49-F238E27FC236}">
              <a16:creationId xmlns:a16="http://schemas.microsoft.com/office/drawing/2014/main" id="{7E899E7B-E43E-471E-B731-B2E77709D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2" y="8414204"/>
          <a:ext cx="2286000" cy="348796"/>
        </a:xfrm>
        <a:prstGeom prst="rect">
          <a:avLst/>
        </a:prstGeom>
      </xdr:spPr>
    </xdr:pic>
    <xdr:clientData/>
  </xdr:oneCellAnchor>
  <xdr:oneCellAnchor>
    <xdr:from>
      <xdr:col>5</xdr:col>
      <xdr:colOff>600076</xdr:colOff>
      <xdr:row>43</xdr:row>
      <xdr:rowOff>171448</xdr:rowOff>
    </xdr:from>
    <xdr:ext cx="3019424" cy="390527"/>
    <xdr:pic>
      <xdr:nvPicPr>
        <xdr:cNvPr id="9" name="Picture 8">
          <a:extLst>
            <a:ext uri="{FF2B5EF4-FFF2-40B4-BE49-F238E27FC236}">
              <a16:creationId xmlns:a16="http://schemas.microsoft.com/office/drawing/2014/main" id="{9A1C67A4-05AE-47FE-9021-5B13AC921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8076" y="8372473"/>
          <a:ext cx="3019424" cy="390527"/>
        </a:xfrm>
        <a:prstGeom prst="rect">
          <a:avLst/>
        </a:prstGeom>
      </xdr:spPr>
    </xdr:pic>
    <xdr:clientData/>
  </xdr:oneCellAnchor>
  <xdr:twoCellAnchor>
    <xdr:from>
      <xdr:col>0</xdr:col>
      <xdr:colOff>585107</xdr:colOff>
      <xdr:row>68</xdr:row>
      <xdr:rowOff>63953</xdr:rowOff>
    </xdr:from>
    <xdr:to>
      <xdr:col>9</xdr:col>
      <xdr:colOff>585107</xdr:colOff>
      <xdr:row>85</xdr:row>
      <xdr:rowOff>25853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F2BB357-93BD-48D3-8D9F-ECB7A503A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405493</xdr:colOff>
      <xdr:row>67</xdr:row>
      <xdr:rowOff>180975</xdr:rowOff>
    </xdr:from>
    <xdr:to>
      <xdr:col>19</xdr:col>
      <xdr:colOff>405493</xdr:colOff>
      <xdr:row>84</xdr:row>
      <xdr:rowOff>142875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935234AB-2275-4807-B181-4640496901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1</xdr:row>
      <xdr:rowOff>95250</xdr:rowOff>
    </xdr:from>
    <xdr:to>
      <xdr:col>20</xdr:col>
      <xdr:colOff>9526</xdr:colOff>
      <xdr:row>18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4FA7596-035A-4E1F-9E07-DECD319E9F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438150</xdr:colOff>
      <xdr:row>49</xdr:row>
      <xdr:rowOff>161924</xdr:rowOff>
    </xdr:from>
    <xdr:to>
      <xdr:col>21</xdr:col>
      <xdr:colOff>438150</xdr:colOff>
      <xdr:row>66</xdr:row>
      <xdr:rowOff>123824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E057044-132D-4768-B2E5-5D9442DED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21</xdr:row>
      <xdr:rowOff>0</xdr:rowOff>
    </xdr:from>
    <xdr:to>
      <xdr:col>10</xdr:col>
      <xdr:colOff>0</xdr:colOff>
      <xdr:row>37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FAE0E03-1536-4FC7-8496-2B320FF07A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21</xdr:row>
      <xdr:rowOff>0</xdr:rowOff>
    </xdr:from>
    <xdr:to>
      <xdr:col>20</xdr:col>
      <xdr:colOff>0</xdr:colOff>
      <xdr:row>37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9B03134-F9E5-4DC5-BD67-AF25761E26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</xdr:col>
      <xdr:colOff>57152</xdr:colOff>
      <xdr:row>44</xdr:row>
      <xdr:rowOff>22679</xdr:rowOff>
    </xdr:from>
    <xdr:ext cx="2286000" cy="348796"/>
    <xdr:pic>
      <xdr:nvPicPr>
        <xdr:cNvPr id="10" name="Picture 9">
          <a:extLst>
            <a:ext uri="{FF2B5EF4-FFF2-40B4-BE49-F238E27FC236}">
              <a16:creationId xmlns:a16="http://schemas.microsoft.com/office/drawing/2014/main" id="{0AD88C08-799C-4A10-A2EA-B2BFE0921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2" y="8414204"/>
          <a:ext cx="2286000" cy="348796"/>
        </a:xfrm>
        <a:prstGeom prst="rect">
          <a:avLst/>
        </a:prstGeom>
      </xdr:spPr>
    </xdr:pic>
    <xdr:clientData/>
  </xdr:oneCellAnchor>
  <xdr:oneCellAnchor>
    <xdr:from>
      <xdr:col>5</xdr:col>
      <xdr:colOff>600076</xdr:colOff>
      <xdr:row>43</xdr:row>
      <xdr:rowOff>171448</xdr:rowOff>
    </xdr:from>
    <xdr:ext cx="3019424" cy="390527"/>
    <xdr:pic>
      <xdr:nvPicPr>
        <xdr:cNvPr id="11" name="Picture 10">
          <a:extLst>
            <a:ext uri="{FF2B5EF4-FFF2-40B4-BE49-F238E27FC236}">
              <a16:creationId xmlns:a16="http://schemas.microsoft.com/office/drawing/2014/main" id="{72AC5EB4-C3E8-4491-AA68-8C889AD85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8076" y="8372473"/>
          <a:ext cx="3019424" cy="390527"/>
        </a:xfrm>
        <a:prstGeom prst="rect">
          <a:avLst/>
        </a:prstGeom>
      </xdr:spPr>
    </xdr:pic>
    <xdr:clientData/>
  </xdr:oneCellAnchor>
  <xdr:twoCellAnchor>
    <xdr:from>
      <xdr:col>0</xdr:col>
      <xdr:colOff>533400</xdr:colOff>
      <xdr:row>1</xdr:row>
      <xdr:rowOff>123824</xdr:rowOff>
    </xdr:from>
    <xdr:to>
      <xdr:col>10</xdr:col>
      <xdr:colOff>57150</xdr:colOff>
      <xdr:row>17</xdr:row>
      <xdr:rowOff>190499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AB647EB0-7F0C-412E-93E2-C3F419F647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457200</xdr:colOff>
      <xdr:row>69</xdr:row>
      <xdr:rowOff>38100</xdr:rowOff>
    </xdr:from>
    <xdr:to>
      <xdr:col>21</xdr:col>
      <xdr:colOff>457200</xdr:colOff>
      <xdr:row>86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098E3C5-BC52-BFC2-1858-47841C52B4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571498</xdr:colOff>
      <xdr:row>68</xdr:row>
      <xdr:rowOff>114299</xdr:rowOff>
    </xdr:from>
    <xdr:to>
      <xdr:col>10</xdr:col>
      <xdr:colOff>571498</xdr:colOff>
      <xdr:row>85</xdr:row>
      <xdr:rowOff>76199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968A77C8-47BD-CCA5-702C-3B97AF3C0E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561975</xdr:colOff>
      <xdr:row>87</xdr:row>
      <xdr:rowOff>142875</xdr:rowOff>
    </xdr:from>
    <xdr:to>
      <xdr:col>10</xdr:col>
      <xdr:colOff>561975</xdr:colOff>
      <xdr:row>104</xdr:row>
      <xdr:rowOff>104775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60C982C2-1096-42F8-165A-D6C2EA27F8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561975</xdr:colOff>
      <xdr:row>49</xdr:row>
      <xdr:rowOff>152400</xdr:rowOff>
    </xdr:from>
    <xdr:to>
      <xdr:col>10</xdr:col>
      <xdr:colOff>561975</xdr:colOff>
      <xdr:row>66</xdr:row>
      <xdr:rowOff>114300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DB58C322-DAB4-4F17-A9E8-DE012FD5D4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0</xdr:row>
      <xdr:rowOff>190499</xdr:rowOff>
    </xdr:from>
    <xdr:to>
      <xdr:col>10</xdr:col>
      <xdr:colOff>9525</xdr:colOff>
      <xdr:row>17</xdr:row>
      <xdr:rowOff>180975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9525</xdr:colOff>
      <xdr:row>1</xdr:row>
      <xdr:rowOff>19050</xdr:rowOff>
    </xdr:from>
    <xdr:to>
      <xdr:col>20</xdr:col>
      <xdr:colOff>9525</xdr:colOff>
      <xdr:row>17</xdr:row>
      <xdr:rowOff>171450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49</xdr:row>
      <xdr:rowOff>9524</xdr:rowOff>
    </xdr:from>
    <xdr:to>
      <xdr:col>10</xdr:col>
      <xdr:colOff>28575</xdr:colOff>
      <xdr:row>65</xdr:row>
      <xdr:rowOff>161924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609598</xdr:colOff>
      <xdr:row>48</xdr:row>
      <xdr:rowOff>190499</xdr:rowOff>
    </xdr:from>
    <xdr:to>
      <xdr:col>19</xdr:col>
      <xdr:colOff>609598</xdr:colOff>
      <xdr:row>65</xdr:row>
      <xdr:rowOff>152399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21</xdr:row>
      <xdr:rowOff>0</xdr:rowOff>
    </xdr:from>
    <xdr:to>
      <xdr:col>10</xdr:col>
      <xdr:colOff>0</xdr:colOff>
      <xdr:row>37</xdr:row>
      <xdr:rowOff>152400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21</xdr:row>
      <xdr:rowOff>0</xdr:rowOff>
    </xdr:from>
    <xdr:to>
      <xdr:col>20</xdr:col>
      <xdr:colOff>0</xdr:colOff>
      <xdr:row>37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69</xdr:row>
      <xdr:rowOff>0</xdr:rowOff>
    </xdr:from>
    <xdr:to>
      <xdr:col>10</xdr:col>
      <xdr:colOff>0</xdr:colOff>
      <xdr:row>85</xdr:row>
      <xdr:rowOff>152400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69</xdr:row>
      <xdr:rowOff>0</xdr:rowOff>
    </xdr:from>
    <xdr:to>
      <xdr:col>20</xdr:col>
      <xdr:colOff>0</xdr:colOff>
      <xdr:row>85</xdr:row>
      <xdr:rowOff>152400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1</xdr:col>
      <xdr:colOff>57152</xdr:colOff>
      <xdr:row>44</xdr:row>
      <xdr:rowOff>22679</xdr:rowOff>
    </xdr:from>
    <xdr:ext cx="2286000" cy="348796"/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2" y="794204"/>
          <a:ext cx="2286000" cy="348796"/>
        </a:xfrm>
        <a:prstGeom prst="rect">
          <a:avLst/>
        </a:prstGeom>
      </xdr:spPr>
    </xdr:pic>
    <xdr:clientData/>
  </xdr:oneCellAnchor>
  <xdr:oneCellAnchor>
    <xdr:from>
      <xdr:col>5</xdr:col>
      <xdr:colOff>600076</xdr:colOff>
      <xdr:row>43</xdr:row>
      <xdr:rowOff>171448</xdr:rowOff>
    </xdr:from>
    <xdr:ext cx="3019424" cy="390527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8076" y="752473"/>
          <a:ext cx="3019424" cy="390527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190499</xdr:rowOff>
    </xdr:from>
    <xdr:to>
      <xdr:col>10</xdr:col>
      <xdr:colOff>0</xdr:colOff>
      <xdr:row>17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20</xdr:col>
      <xdr:colOff>0</xdr:colOff>
      <xdr:row>17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9523</xdr:colOff>
      <xdr:row>47</xdr:row>
      <xdr:rowOff>171449</xdr:rowOff>
    </xdr:from>
    <xdr:to>
      <xdr:col>10</xdr:col>
      <xdr:colOff>9523</xdr:colOff>
      <xdr:row>64</xdr:row>
      <xdr:rowOff>133349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47</xdr:row>
      <xdr:rowOff>190499</xdr:rowOff>
    </xdr:from>
    <xdr:to>
      <xdr:col>20</xdr:col>
      <xdr:colOff>0</xdr:colOff>
      <xdr:row>64</xdr:row>
      <xdr:rowOff>152399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20</xdr:row>
      <xdr:rowOff>190499</xdr:rowOff>
    </xdr:from>
    <xdr:to>
      <xdr:col>10</xdr:col>
      <xdr:colOff>0</xdr:colOff>
      <xdr:row>37</xdr:row>
      <xdr:rowOff>142875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21</xdr:row>
      <xdr:rowOff>0</xdr:rowOff>
    </xdr:from>
    <xdr:to>
      <xdr:col>20</xdr:col>
      <xdr:colOff>0</xdr:colOff>
      <xdr:row>37</xdr:row>
      <xdr:rowOff>152400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</xdr:col>
      <xdr:colOff>57152</xdr:colOff>
      <xdr:row>44</xdr:row>
      <xdr:rowOff>22679</xdr:rowOff>
    </xdr:from>
    <xdr:ext cx="2286000" cy="348796"/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2" y="794204"/>
          <a:ext cx="2286000" cy="348796"/>
        </a:xfrm>
        <a:prstGeom prst="rect">
          <a:avLst/>
        </a:prstGeom>
      </xdr:spPr>
    </xdr:pic>
    <xdr:clientData/>
  </xdr:oneCellAnchor>
  <xdr:oneCellAnchor>
    <xdr:from>
      <xdr:col>5</xdr:col>
      <xdr:colOff>600076</xdr:colOff>
      <xdr:row>43</xdr:row>
      <xdr:rowOff>171448</xdr:rowOff>
    </xdr:from>
    <xdr:ext cx="3019424" cy="390527"/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8076" y="752473"/>
          <a:ext cx="3019424" cy="390527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17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20</xdr:col>
      <xdr:colOff>0</xdr:colOff>
      <xdr:row>17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21</xdr:row>
      <xdr:rowOff>0</xdr:rowOff>
    </xdr:from>
    <xdr:to>
      <xdr:col>10</xdr:col>
      <xdr:colOff>0</xdr:colOff>
      <xdr:row>37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10</xdr:col>
      <xdr:colOff>0</xdr:colOff>
      <xdr:row>64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48</xdr:row>
      <xdr:rowOff>0</xdr:rowOff>
    </xdr:from>
    <xdr:to>
      <xdr:col>20</xdr:col>
      <xdr:colOff>0</xdr:colOff>
      <xdr:row>64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68</xdr:row>
      <xdr:rowOff>0</xdr:rowOff>
    </xdr:from>
    <xdr:to>
      <xdr:col>20</xdr:col>
      <xdr:colOff>0</xdr:colOff>
      <xdr:row>84</xdr:row>
      <xdr:rowOff>152400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10</xdr:col>
      <xdr:colOff>0</xdr:colOff>
      <xdr:row>84</xdr:row>
      <xdr:rowOff>152400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10</xdr:col>
      <xdr:colOff>0</xdr:colOff>
      <xdr:row>111</xdr:row>
      <xdr:rowOff>152400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21</xdr:row>
      <xdr:rowOff>0</xdr:rowOff>
    </xdr:from>
    <xdr:to>
      <xdr:col>20</xdr:col>
      <xdr:colOff>0</xdr:colOff>
      <xdr:row>37</xdr:row>
      <xdr:rowOff>152400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57152</xdr:colOff>
      <xdr:row>4</xdr:row>
      <xdr:rowOff>22679</xdr:rowOff>
    </xdr:from>
    <xdr:ext cx="2286000" cy="348796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2" y="794204"/>
          <a:ext cx="2286000" cy="348796"/>
        </a:xfrm>
        <a:prstGeom prst="rect">
          <a:avLst/>
        </a:prstGeom>
      </xdr:spPr>
    </xdr:pic>
    <xdr:clientData/>
  </xdr:oneCellAnchor>
  <xdr:oneCellAnchor>
    <xdr:from>
      <xdr:col>5</xdr:col>
      <xdr:colOff>600076</xdr:colOff>
      <xdr:row>3</xdr:row>
      <xdr:rowOff>171448</xdr:rowOff>
    </xdr:from>
    <xdr:ext cx="3019424" cy="390527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8076" y="752473"/>
          <a:ext cx="3019424" cy="39052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31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36" sqref="H36"/>
    </sheetView>
  </sheetViews>
  <sheetFormatPr defaultRowHeight="17.25" x14ac:dyDescent="0.25"/>
  <cols>
    <col min="1" max="1" width="27.42578125" style="47" customWidth="1"/>
    <col min="2" max="5" width="13.7109375" style="47" customWidth="1"/>
    <col min="6" max="6" width="15.85546875" style="47" customWidth="1"/>
    <col min="7" max="7" width="15.7109375" style="47" customWidth="1"/>
    <col min="8" max="11" width="13.7109375" style="47" customWidth="1"/>
    <col min="12" max="12" width="16.28515625" style="47" customWidth="1"/>
    <col min="13" max="13" width="15.5703125" style="47" customWidth="1"/>
    <col min="14" max="17" width="13.7109375" style="47" customWidth="1"/>
    <col min="18" max="18" width="16.28515625" style="47" customWidth="1"/>
    <col min="19" max="19" width="15.28515625" style="47" customWidth="1"/>
    <col min="20" max="23" width="13.7109375" style="47" customWidth="1"/>
    <col min="24" max="24" width="16.140625" style="47" customWidth="1"/>
    <col min="25" max="25" width="15.7109375" style="47" customWidth="1"/>
    <col min="26" max="29" width="13.7109375" style="47" customWidth="1"/>
    <col min="30" max="30" width="16.28515625" style="47" customWidth="1"/>
    <col min="31" max="31" width="16.140625" style="47" customWidth="1"/>
    <col min="32" max="33" width="13.7109375" style="47" customWidth="1"/>
    <col min="34" max="34" width="15.7109375" style="47" customWidth="1"/>
    <col min="35" max="35" width="17.28515625" style="47" customWidth="1"/>
    <col min="36" max="36" width="15.85546875" style="47" customWidth="1"/>
    <col min="37" max="37" width="16.42578125" style="47" customWidth="1"/>
    <col min="38" max="38" width="12.5703125" style="47" customWidth="1"/>
    <col min="39" max="39" width="14.42578125" style="47" customWidth="1"/>
    <col min="40" max="40" width="14.28515625" style="47" customWidth="1"/>
    <col min="41" max="41" width="12.7109375" style="47" customWidth="1"/>
    <col min="42" max="42" width="16" style="47" customWidth="1"/>
    <col min="43" max="43" width="17" style="47" customWidth="1"/>
    <col min="44" max="44" width="11.140625" style="47" customWidth="1"/>
    <col min="45" max="45" width="14.85546875" style="47" customWidth="1"/>
    <col min="46" max="46" width="15" style="47" customWidth="1"/>
    <col min="47" max="47" width="15.42578125" style="47" customWidth="1"/>
    <col min="48" max="48" width="16.5703125" style="47" customWidth="1"/>
    <col min="49" max="49" width="16" style="47" customWidth="1"/>
    <col min="50" max="51" width="9.140625" style="47" customWidth="1"/>
    <col min="52" max="53" width="11.5703125" style="47" bestFit="1" customWidth="1"/>
    <col min="54" max="54" width="16.5703125" style="47" customWidth="1"/>
    <col min="55" max="55" width="16" style="47" customWidth="1"/>
    <col min="56" max="16384" width="9.140625" style="47"/>
  </cols>
  <sheetData>
    <row r="1" spans="1:55" ht="21.75" customHeight="1" thickBot="1" x14ac:dyDescent="0.3">
      <c r="A1" s="147" t="s">
        <v>68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</row>
    <row r="2" spans="1:55" ht="34.5" x14ac:dyDescent="0.25">
      <c r="A2" s="149"/>
      <c r="B2" s="28" t="s">
        <v>54</v>
      </c>
      <c r="C2" s="1" t="s">
        <v>47</v>
      </c>
      <c r="D2" s="140" t="s">
        <v>0</v>
      </c>
      <c r="E2" s="143"/>
      <c r="F2" s="140" t="s">
        <v>0</v>
      </c>
      <c r="G2" s="141"/>
      <c r="H2" s="79" t="s">
        <v>54</v>
      </c>
      <c r="I2" s="1" t="s">
        <v>47</v>
      </c>
      <c r="J2" s="140" t="s">
        <v>0</v>
      </c>
      <c r="K2" s="143"/>
      <c r="L2" s="140" t="s">
        <v>0</v>
      </c>
      <c r="M2" s="141"/>
      <c r="N2" s="79" t="s">
        <v>54</v>
      </c>
      <c r="O2" s="1" t="s">
        <v>47</v>
      </c>
      <c r="P2" s="140" t="s">
        <v>0</v>
      </c>
      <c r="Q2" s="143"/>
      <c r="R2" s="140" t="s">
        <v>0</v>
      </c>
      <c r="S2" s="141"/>
      <c r="T2" s="79" t="s">
        <v>54</v>
      </c>
      <c r="U2" s="1" t="s">
        <v>47</v>
      </c>
      <c r="V2" s="140" t="s">
        <v>0</v>
      </c>
      <c r="W2" s="141"/>
      <c r="X2" s="146" t="s">
        <v>0</v>
      </c>
      <c r="Y2" s="141"/>
      <c r="Z2" s="79" t="s">
        <v>54</v>
      </c>
      <c r="AA2" s="1" t="s">
        <v>47</v>
      </c>
      <c r="AB2" s="140" t="s">
        <v>0</v>
      </c>
      <c r="AC2" s="143"/>
      <c r="AD2" s="140" t="s">
        <v>0</v>
      </c>
      <c r="AE2" s="141"/>
      <c r="AF2" s="79" t="s">
        <v>54</v>
      </c>
      <c r="AG2" s="1" t="s">
        <v>47</v>
      </c>
      <c r="AH2" s="140" t="s">
        <v>0</v>
      </c>
      <c r="AI2" s="141"/>
      <c r="AJ2" s="146" t="s">
        <v>0</v>
      </c>
      <c r="AK2" s="141"/>
      <c r="AL2" s="79" t="s">
        <v>54</v>
      </c>
      <c r="AM2" s="1" t="s">
        <v>47</v>
      </c>
      <c r="AN2" s="140" t="s">
        <v>0</v>
      </c>
      <c r="AO2" s="143"/>
      <c r="AP2" s="140" t="s">
        <v>0</v>
      </c>
      <c r="AQ2" s="141"/>
      <c r="AR2" s="79" t="s">
        <v>54</v>
      </c>
      <c r="AS2" s="1" t="s">
        <v>47</v>
      </c>
      <c r="AT2" s="140" t="s">
        <v>0</v>
      </c>
      <c r="AU2" s="143"/>
      <c r="AV2" s="140" t="s">
        <v>0</v>
      </c>
      <c r="AW2" s="141"/>
      <c r="AX2" s="79" t="s">
        <v>54</v>
      </c>
      <c r="AY2" s="1" t="s">
        <v>47</v>
      </c>
      <c r="AZ2" s="140" t="s">
        <v>0</v>
      </c>
      <c r="BA2" s="143"/>
      <c r="BB2" s="140" t="s">
        <v>0</v>
      </c>
      <c r="BC2" s="141"/>
    </row>
    <row r="3" spans="1:55" ht="34.5" customHeight="1" x14ac:dyDescent="0.25">
      <c r="A3" s="150"/>
      <c r="B3" s="144" t="s">
        <v>3</v>
      </c>
      <c r="C3" s="137"/>
      <c r="D3" s="62" t="s">
        <v>62</v>
      </c>
      <c r="E3" s="62" t="s">
        <v>62</v>
      </c>
      <c r="F3" s="62" t="s">
        <v>133</v>
      </c>
      <c r="G3" s="85" t="s">
        <v>133</v>
      </c>
      <c r="H3" s="142" t="s">
        <v>5</v>
      </c>
      <c r="I3" s="137"/>
      <c r="J3" s="62" t="s">
        <v>63</v>
      </c>
      <c r="K3" s="62" t="s">
        <v>63</v>
      </c>
      <c r="L3" s="62" t="s">
        <v>134</v>
      </c>
      <c r="M3" s="85" t="s">
        <v>134</v>
      </c>
      <c r="N3" s="142" t="s">
        <v>7</v>
      </c>
      <c r="O3" s="137"/>
      <c r="P3" s="62" t="s">
        <v>64</v>
      </c>
      <c r="Q3" s="62" t="s">
        <v>64</v>
      </c>
      <c r="R3" s="62" t="s">
        <v>135</v>
      </c>
      <c r="S3" s="85" t="s">
        <v>135</v>
      </c>
      <c r="T3" s="142" t="s">
        <v>49</v>
      </c>
      <c r="U3" s="137"/>
      <c r="V3" s="62" t="s">
        <v>65</v>
      </c>
      <c r="W3" s="85" t="s">
        <v>65</v>
      </c>
      <c r="X3" s="84" t="s">
        <v>136</v>
      </c>
      <c r="Y3" s="85" t="s">
        <v>136</v>
      </c>
      <c r="Z3" s="142" t="s">
        <v>55</v>
      </c>
      <c r="AA3" s="137"/>
      <c r="AB3" s="62" t="s">
        <v>66</v>
      </c>
      <c r="AC3" s="81" t="s">
        <v>66</v>
      </c>
      <c r="AD3" s="62" t="s">
        <v>137</v>
      </c>
      <c r="AE3" s="85" t="s">
        <v>137</v>
      </c>
      <c r="AF3" s="142" t="s">
        <v>157</v>
      </c>
      <c r="AG3" s="137"/>
      <c r="AH3" s="78" t="s">
        <v>67</v>
      </c>
      <c r="AI3" s="64" t="s">
        <v>67</v>
      </c>
      <c r="AJ3" s="124" t="s">
        <v>138</v>
      </c>
      <c r="AK3" s="64" t="s">
        <v>138</v>
      </c>
      <c r="AL3" s="142" t="s">
        <v>80</v>
      </c>
      <c r="AM3" s="137"/>
      <c r="AN3" s="78" t="s">
        <v>77</v>
      </c>
      <c r="AO3" s="78" t="s">
        <v>77</v>
      </c>
      <c r="AP3" s="78" t="s">
        <v>139</v>
      </c>
      <c r="AQ3" s="64" t="s">
        <v>139</v>
      </c>
      <c r="AR3" s="136" t="s">
        <v>150</v>
      </c>
      <c r="AS3" s="137"/>
      <c r="AT3" s="78" t="s">
        <v>158</v>
      </c>
      <c r="AU3" s="78" t="s">
        <v>151</v>
      </c>
      <c r="AV3" s="78" t="s">
        <v>140</v>
      </c>
      <c r="AW3" s="64" t="s">
        <v>140</v>
      </c>
      <c r="AX3" s="136" t="s">
        <v>160</v>
      </c>
      <c r="AY3" s="137"/>
      <c r="AZ3" s="78" t="s">
        <v>161</v>
      </c>
      <c r="BA3" s="78" t="s">
        <v>163</v>
      </c>
      <c r="BB3" s="78" t="s">
        <v>166</v>
      </c>
      <c r="BC3" s="64" t="s">
        <v>166</v>
      </c>
    </row>
    <row r="4" spans="1:55" ht="18" thickBot="1" x14ac:dyDescent="0.3">
      <c r="A4" s="151"/>
      <c r="B4" s="145"/>
      <c r="C4" s="139"/>
      <c r="D4" s="2" t="s">
        <v>9</v>
      </c>
      <c r="E4" s="3" t="s">
        <v>10</v>
      </c>
      <c r="F4" s="2" t="s">
        <v>9</v>
      </c>
      <c r="G4" s="5" t="s">
        <v>10</v>
      </c>
      <c r="H4" s="138"/>
      <c r="I4" s="139"/>
      <c r="J4" s="2" t="s">
        <v>9</v>
      </c>
      <c r="K4" s="3" t="s">
        <v>10</v>
      </c>
      <c r="L4" s="2" t="s">
        <v>9</v>
      </c>
      <c r="M4" s="5" t="s">
        <v>10</v>
      </c>
      <c r="N4" s="138"/>
      <c r="O4" s="139"/>
      <c r="P4" s="2" t="s">
        <v>9</v>
      </c>
      <c r="Q4" s="3" t="s">
        <v>10</v>
      </c>
      <c r="R4" s="2" t="s">
        <v>9</v>
      </c>
      <c r="S4" s="5" t="s">
        <v>10</v>
      </c>
      <c r="T4" s="138"/>
      <c r="U4" s="139"/>
      <c r="V4" s="2" t="s">
        <v>9</v>
      </c>
      <c r="W4" s="4" t="s">
        <v>10</v>
      </c>
      <c r="X4" s="2" t="s">
        <v>9</v>
      </c>
      <c r="Y4" s="5" t="s">
        <v>10</v>
      </c>
      <c r="Z4" s="138"/>
      <c r="AA4" s="139"/>
      <c r="AB4" s="2" t="s">
        <v>9</v>
      </c>
      <c r="AC4" s="3" t="s">
        <v>10</v>
      </c>
      <c r="AD4" s="13" t="s">
        <v>9</v>
      </c>
      <c r="AE4" s="5" t="s">
        <v>10</v>
      </c>
      <c r="AF4" s="138"/>
      <c r="AG4" s="139"/>
      <c r="AH4" s="2" t="s">
        <v>9</v>
      </c>
      <c r="AI4" s="5" t="s">
        <v>10</v>
      </c>
      <c r="AJ4" s="2" t="s">
        <v>9</v>
      </c>
      <c r="AK4" s="5" t="s">
        <v>10</v>
      </c>
      <c r="AL4" s="138"/>
      <c r="AM4" s="139"/>
      <c r="AN4" s="2" t="s">
        <v>9</v>
      </c>
      <c r="AO4" s="4" t="s">
        <v>10</v>
      </c>
      <c r="AP4" s="2" t="s">
        <v>9</v>
      </c>
      <c r="AQ4" s="5" t="s">
        <v>10</v>
      </c>
      <c r="AR4" s="138"/>
      <c r="AS4" s="139"/>
      <c r="AT4" s="2" t="s">
        <v>9</v>
      </c>
      <c r="AU4" s="4" t="s">
        <v>10</v>
      </c>
      <c r="AV4" s="2" t="s">
        <v>9</v>
      </c>
      <c r="AW4" s="5" t="s">
        <v>10</v>
      </c>
      <c r="AX4" s="138"/>
      <c r="AY4" s="139"/>
      <c r="AZ4" s="2" t="s">
        <v>9</v>
      </c>
      <c r="BA4" s="4" t="s">
        <v>10</v>
      </c>
      <c r="BB4" s="2" t="s">
        <v>9</v>
      </c>
      <c r="BC4" s="5" t="s">
        <v>10</v>
      </c>
    </row>
    <row r="5" spans="1:55" ht="18" thickBot="1" x14ac:dyDescent="0.3">
      <c r="A5" s="91" t="s">
        <v>11</v>
      </c>
      <c r="B5" s="55"/>
      <c r="C5" s="55"/>
      <c r="D5" s="55"/>
      <c r="E5" s="55"/>
      <c r="F5" s="55"/>
      <c r="G5" s="86"/>
      <c r="H5" s="55"/>
      <c r="I5" s="55"/>
      <c r="J5" s="55"/>
      <c r="K5" s="55"/>
      <c r="L5" s="55"/>
      <c r="M5" s="86"/>
      <c r="N5" s="55"/>
      <c r="O5" s="55"/>
      <c r="P5" s="55"/>
      <c r="Q5" s="55"/>
      <c r="R5" s="55"/>
      <c r="S5" s="86"/>
      <c r="T5" s="55"/>
      <c r="U5" s="55"/>
      <c r="V5" s="55"/>
      <c r="W5" s="56"/>
      <c r="X5" s="55"/>
      <c r="Y5" s="86"/>
      <c r="Z5" s="55"/>
      <c r="AA5" s="55"/>
      <c r="AB5" s="55"/>
      <c r="AC5" s="82"/>
      <c r="AD5" s="55"/>
      <c r="AE5" s="86"/>
      <c r="AF5" s="55"/>
      <c r="AG5" s="55"/>
      <c r="AH5" s="55"/>
      <c r="AI5" s="57"/>
      <c r="AJ5" s="55"/>
      <c r="AK5" s="57"/>
      <c r="AL5" s="55"/>
      <c r="AM5" s="55"/>
      <c r="AN5" s="55"/>
      <c r="AO5" s="82"/>
      <c r="AP5" s="55"/>
      <c r="AQ5" s="57"/>
      <c r="AR5" s="55"/>
      <c r="AS5" s="55"/>
      <c r="AT5" s="55"/>
      <c r="AU5" s="82"/>
      <c r="AV5" s="55"/>
      <c r="AW5" s="57"/>
      <c r="AX5" s="55"/>
      <c r="AY5" s="55"/>
      <c r="AZ5" s="55"/>
      <c r="BA5" s="82"/>
      <c r="BB5" s="55"/>
      <c r="BC5" s="57"/>
    </row>
    <row r="6" spans="1:55" ht="18" thickBot="1" x14ac:dyDescent="0.3">
      <c r="A6" s="92" t="s">
        <v>12</v>
      </c>
      <c r="B6" s="74">
        <v>459</v>
      </c>
      <c r="C6" s="74">
        <v>276</v>
      </c>
      <c r="D6" s="6">
        <v>65</v>
      </c>
      <c r="E6" s="87">
        <f>D6/C6</f>
        <v>0.23550724637681159</v>
      </c>
      <c r="F6" s="6">
        <v>27</v>
      </c>
      <c r="G6" s="87">
        <f>F6/C6</f>
        <v>9.7826086956521743E-2</v>
      </c>
      <c r="H6" s="75">
        <v>400</v>
      </c>
      <c r="I6" s="74">
        <v>280</v>
      </c>
      <c r="J6" s="6">
        <v>71</v>
      </c>
      <c r="K6" s="87">
        <f>J6/I6</f>
        <v>0.25357142857142856</v>
      </c>
      <c r="L6" s="6">
        <v>21</v>
      </c>
      <c r="M6" s="87">
        <f>L6/I6</f>
        <v>7.4999999999999997E-2</v>
      </c>
      <c r="N6" s="74">
        <v>381</v>
      </c>
      <c r="O6" s="6">
        <v>284</v>
      </c>
      <c r="P6" s="6">
        <v>71</v>
      </c>
      <c r="Q6" s="87">
        <f>P6/O6</f>
        <v>0.25</v>
      </c>
      <c r="R6" s="6">
        <v>28</v>
      </c>
      <c r="S6" s="87">
        <f>R6/O6</f>
        <v>9.8591549295774641E-2</v>
      </c>
      <c r="T6" s="74">
        <v>412</v>
      </c>
      <c r="U6" s="6">
        <v>319</v>
      </c>
      <c r="V6" s="6">
        <v>67</v>
      </c>
      <c r="W6" s="87">
        <f>V6/U6</f>
        <v>0.21003134796238246</v>
      </c>
      <c r="X6" s="6">
        <v>26</v>
      </c>
      <c r="Y6" s="87">
        <f>X6/U6</f>
        <v>8.1504702194357362E-2</v>
      </c>
      <c r="Z6" s="74">
        <v>382</v>
      </c>
      <c r="AA6" s="6">
        <v>321</v>
      </c>
      <c r="AB6" s="6">
        <v>71</v>
      </c>
      <c r="AC6" s="7">
        <f>AB6/AA6</f>
        <v>0.22118380062305296</v>
      </c>
      <c r="AD6" s="6">
        <v>19</v>
      </c>
      <c r="AE6" s="87">
        <f>AD6/AA6</f>
        <v>5.9190031152647975E-2</v>
      </c>
      <c r="AF6" s="74">
        <v>421</v>
      </c>
      <c r="AG6" s="6">
        <v>377</v>
      </c>
      <c r="AH6" s="6">
        <v>79</v>
      </c>
      <c r="AI6" s="89">
        <f>AH6/AG6</f>
        <v>0.20954907161803712</v>
      </c>
      <c r="AJ6" s="6">
        <v>30</v>
      </c>
      <c r="AK6" s="87">
        <f>AJ6/AG6</f>
        <v>7.9575596816976124E-2</v>
      </c>
      <c r="AL6" s="74">
        <v>409</v>
      </c>
      <c r="AM6" s="6">
        <v>338</v>
      </c>
      <c r="AN6" s="6">
        <v>74</v>
      </c>
      <c r="AO6" s="95">
        <f>AN6/AM6</f>
        <v>0.21893491124260356</v>
      </c>
      <c r="AP6" s="6">
        <v>19</v>
      </c>
      <c r="AQ6" s="87">
        <f>AP6/AM6</f>
        <v>5.6213017751479293E-2</v>
      </c>
      <c r="AR6" s="74">
        <v>357</v>
      </c>
      <c r="AS6" s="6">
        <v>260</v>
      </c>
      <c r="AT6" s="6">
        <v>54</v>
      </c>
      <c r="AU6" s="95">
        <f>AT6/AS6</f>
        <v>0.2076923076923077</v>
      </c>
      <c r="AV6" s="6">
        <v>18</v>
      </c>
      <c r="AW6" s="87">
        <f>AV6/AS6</f>
        <v>6.9230769230769235E-2</v>
      </c>
      <c r="AX6" s="74">
        <v>324</v>
      </c>
      <c r="AY6" s="6">
        <v>272</v>
      </c>
      <c r="AZ6" s="6">
        <v>61</v>
      </c>
      <c r="BA6" s="95">
        <f>AZ6/AY6</f>
        <v>0.22426470588235295</v>
      </c>
      <c r="BB6" s="6">
        <v>18</v>
      </c>
      <c r="BC6" s="87">
        <f>BB6/AY6</f>
        <v>6.6176470588235295E-2</v>
      </c>
    </row>
    <row r="7" spans="1:55" ht="18" thickBot="1" x14ac:dyDescent="0.3">
      <c r="A7" s="60" t="s">
        <v>13</v>
      </c>
      <c r="B7" s="9">
        <v>408</v>
      </c>
      <c r="C7" s="9">
        <v>251</v>
      </c>
      <c r="D7" s="6">
        <v>43</v>
      </c>
      <c r="E7" s="87">
        <f t="shared" ref="E7:E18" si="0">D7/C7</f>
        <v>0.17131474103585656</v>
      </c>
      <c r="F7" s="6">
        <v>10</v>
      </c>
      <c r="G7" s="87">
        <f t="shared" ref="G7:G18" si="1">F7/C7</f>
        <v>3.9840637450199202E-2</v>
      </c>
      <c r="H7" s="11">
        <v>345</v>
      </c>
      <c r="I7" s="9">
        <v>252</v>
      </c>
      <c r="J7" s="6">
        <v>38</v>
      </c>
      <c r="K7" s="87">
        <f t="shared" ref="K7:K18" si="2">J7/I7</f>
        <v>0.15079365079365079</v>
      </c>
      <c r="L7" s="6">
        <v>13</v>
      </c>
      <c r="M7" s="87">
        <f t="shared" ref="M7:M18" si="3">L7/I7</f>
        <v>5.1587301587301584E-2</v>
      </c>
      <c r="N7" s="9">
        <v>317</v>
      </c>
      <c r="O7" s="8">
        <v>240</v>
      </c>
      <c r="P7" s="6">
        <v>44</v>
      </c>
      <c r="Q7" s="87">
        <f t="shared" ref="Q7:Q18" si="4">P7/O7</f>
        <v>0.18333333333333332</v>
      </c>
      <c r="R7" s="6">
        <v>8</v>
      </c>
      <c r="S7" s="87">
        <f t="shared" ref="S7:S18" si="5">R7/O7</f>
        <v>3.3333333333333333E-2</v>
      </c>
      <c r="T7" s="9">
        <v>356</v>
      </c>
      <c r="U7" s="8">
        <v>288</v>
      </c>
      <c r="V7" s="6">
        <v>37</v>
      </c>
      <c r="W7" s="87">
        <f t="shared" ref="W7:W18" si="6">V7/U7</f>
        <v>0.12847222222222221</v>
      </c>
      <c r="X7" s="6">
        <v>18</v>
      </c>
      <c r="Y7" s="87">
        <f t="shared" ref="Y7:Y18" si="7">X7/U7</f>
        <v>6.25E-2</v>
      </c>
      <c r="Z7" s="9">
        <v>318</v>
      </c>
      <c r="AA7" s="8">
        <v>290</v>
      </c>
      <c r="AB7" s="6">
        <v>44</v>
      </c>
      <c r="AC7" s="10">
        <f t="shared" ref="AC7:AC18" si="8">AB7/AA7</f>
        <v>0.15172413793103448</v>
      </c>
      <c r="AD7" s="6">
        <v>13</v>
      </c>
      <c r="AE7" s="87">
        <f t="shared" ref="AE7:AE18" si="9">AD7/AA7</f>
        <v>4.4827586206896551E-2</v>
      </c>
      <c r="AF7" s="9">
        <v>309</v>
      </c>
      <c r="AG7" s="8">
        <v>269</v>
      </c>
      <c r="AH7" s="6">
        <v>48</v>
      </c>
      <c r="AI7" s="89">
        <f t="shared" ref="AI7:AI18" si="10">AH7/AG7</f>
        <v>0.17843866171003717</v>
      </c>
      <c r="AJ7" s="6">
        <v>11</v>
      </c>
      <c r="AK7" s="87">
        <f t="shared" ref="AK7:AK18" si="11">AJ7/AG7</f>
        <v>4.0892193308550186E-2</v>
      </c>
      <c r="AL7" s="9">
        <v>360</v>
      </c>
      <c r="AM7" s="8">
        <v>327</v>
      </c>
      <c r="AN7" s="6">
        <v>47</v>
      </c>
      <c r="AO7" s="95">
        <f t="shared" ref="AO7:AO18" si="12">AN7/AM7</f>
        <v>0.14373088685015289</v>
      </c>
      <c r="AP7" s="8">
        <v>15</v>
      </c>
      <c r="AQ7" s="87">
        <f t="shared" ref="AQ7:AQ18" si="13">AP7/AM7</f>
        <v>4.5871559633027525E-2</v>
      </c>
      <c r="AR7" s="9">
        <v>327</v>
      </c>
      <c r="AS7" s="8">
        <v>259</v>
      </c>
      <c r="AT7" s="6">
        <v>20</v>
      </c>
      <c r="AU7" s="95">
        <f t="shared" ref="AU7:AU18" si="14">AT7/AS7</f>
        <v>7.7220077220077218E-2</v>
      </c>
      <c r="AV7" s="8">
        <v>15</v>
      </c>
      <c r="AW7" s="87">
        <f>AV7/AS7</f>
        <v>5.7915057915057917E-2</v>
      </c>
      <c r="AX7" s="9">
        <v>283</v>
      </c>
      <c r="AY7" s="8">
        <v>221</v>
      </c>
      <c r="AZ7" s="6">
        <v>55</v>
      </c>
      <c r="BA7" s="95">
        <f t="shared" ref="BA7:BA18" si="15">AZ7/AY7</f>
        <v>0.24886877828054299</v>
      </c>
      <c r="BB7" s="8">
        <v>10</v>
      </c>
      <c r="BC7" s="87">
        <f t="shared" ref="BC7:BC18" si="16">BB7/AY7</f>
        <v>4.5248868778280542E-2</v>
      </c>
    </row>
    <row r="8" spans="1:55" ht="18" thickBot="1" x14ac:dyDescent="0.3">
      <c r="A8" s="60" t="s">
        <v>50</v>
      </c>
      <c r="B8" s="9">
        <v>460</v>
      </c>
      <c r="C8" s="9">
        <v>355</v>
      </c>
      <c r="D8" s="6">
        <v>90</v>
      </c>
      <c r="E8" s="87">
        <f t="shared" si="0"/>
        <v>0.25352112676056338</v>
      </c>
      <c r="F8" s="6">
        <v>17</v>
      </c>
      <c r="G8" s="87">
        <f t="shared" si="1"/>
        <v>4.788732394366197E-2</v>
      </c>
      <c r="H8" s="11">
        <v>459</v>
      </c>
      <c r="I8" s="9">
        <v>368</v>
      </c>
      <c r="J8" s="6">
        <v>78</v>
      </c>
      <c r="K8" s="87">
        <f t="shared" si="2"/>
        <v>0.21195652173913043</v>
      </c>
      <c r="L8" s="6">
        <v>31</v>
      </c>
      <c r="M8" s="87">
        <f t="shared" si="3"/>
        <v>8.4239130434782608E-2</v>
      </c>
      <c r="N8" s="9">
        <v>537</v>
      </c>
      <c r="O8" s="8">
        <v>437</v>
      </c>
      <c r="P8" s="6">
        <v>108</v>
      </c>
      <c r="Q8" s="87">
        <f t="shared" si="4"/>
        <v>0.24713958810068651</v>
      </c>
      <c r="R8" s="6">
        <v>28</v>
      </c>
      <c r="S8" s="87">
        <f t="shared" si="5"/>
        <v>6.4073226544622428E-2</v>
      </c>
      <c r="T8" s="9">
        <v>509</v>
      </c>
      <c r="U8" s="8">
        <v>444</v>
      </c>
      <c r="V8" s="6">
        <v>120</v>
      </c>
      <c r="W8" s="87">
        <f t="shared" si="6"/>
        <v>0.27027027027027029</v>
      </c>
      <c r="X8" s="6">
        <v>28</v>
      </c>
      <c r="Y8" s="87">
        <f t="shared" si="7"/>
        <v>6.3063063063063057E-2</v>
      </c>
      <c r="Z8" s="9">
        <v>562</v>
      </c>
      <c r="AA8" s="8">
        <v>490</v>
      </c>
      <c r="AB8" s="6">
        <v>116</v>
      </c>
      <c r="AC8" s="10">
        <f t="shared" si="8"/>
        <v>0.23673469387755103</v>
      </c>
      <c r="AD8" s="6">
        <v>36</v>
      </c>
      <c r="AE8" s="87">
        <f t="shared" si="9"/>
        <v>7.3469387755102047E-2</v>
      </c>
      <c r="AF8" s="9">
        <v>521</v>
      </c>
      <c r="AG8" s="8">
        <v>470</v>
      </c>
      <c r="AH8" s="6">
        <v>89</v>
      </c>
      <c r="AI8" s="89">
        <f t="shared" si="10"/>
        <v>0.18936170212765957</v>
      </c>
      <c r="AJ8" s="6">
        <v>23</v>
      </c>
      <c r="AK8" s="87">
        <f t="shared" si="11"/>
        <v>4.8936170212765959E-2</v>
      </c>
      <c r="AL8" s="9">
        <v>509</v>
      </c>
      <c r="AM8" s="8">
        <v>457</v>
      </c>
      <c r="AN8" s="6">
        <v>104</v>
      </c>
      <c r="AO8" s="95">
        <f t="shared" si="12"/>
        <v>0.2275711159737418</v>
      </c>
      <c r="AP8" s="8">
        <v>31</v>
      </c>
      <c r="AQ8" s="87">
        <f t="shared" si="13"/>
        <v>6.7833698030634576E-2</v>
      </c>
      <c r="AR8" s="9">
        <v>482</v>
      </c>
      <c r="AS8" s="8">
        <v>414</v>
      </c>
      <c r="AT8" s="6">
        <v>87</v>
      </c>
      <c r="AU8" s="95">
        <f t="shared" si="14"/>
        <v>0.21014492753623187</v>
      </c>
      <c r="AV8" s="8">
        <v>24</v>
      </c>
      <c r="AW8" s="87">
        <f t="shared" ref="AW8:AW18" si="17">AV8/AS8</f>
        <v>5.7971014492753624E-2</v>
      </c>
      <c r="AX8" s="9">
        <v>462</v>
      </c>
      <c r="AY8" s="8">
        <v>420</v>
      </c>
      <c r="AZ8" s="6">
        <v>95</v>
      </c>
      <c r="BA8" s="95">
        <f t="shared" si="15"/>
        <v>0.22619047619047619</v>
      </c>
      <c r="BB8" s="8">
        <v>27</v>
      </c>
      <c r="BC8" s="87">
        <f t="shared" si="16"/>
        <v>6.4285714285714279E-2</v>
      </c>
    </row>
    <row r="9" spans="1:55" ht="18" thickBot="1" x14ac:dyDescent="0.3">
      <c r="A9" s="60" t="s">
        <v>14</v>
      </c>
      <c r="B9" s="9" t="s">
        <v>15</v>
      </c>
      <c r="C9" s="9" t="s">
        <v>15</v>
      </c>
      <c r="D9" s="6">
        <v>1</v>
      </c>
      <c r="E9" s="87" t="s">
        <v>15</v>
      </c>
      <c r="F9" s="6">
        <v>0</v>
      </c>
      <c r="G9" s="87" t="s">
        <v>15</v>
      </c>
      <c r="H9" s="11" t="s">
        <v>15</v>
      </c>
      <c r="I9" s="9" t="s">
        <v>15</v>
      </c>
      <c r="J9" s="6">
        <v>5</v>
      </c>
      <c r="K9" s="87" t="s">
        <v>15</v>
      </c>
      <c r="L9" s="6">
        <v>0</v>
      </c>
      <c r="M9" s="87" t="s">
        <v>15</v>
      </c>
      <c r="N9" s="9" t="s">
        <v>15</v>
      </c>
      <c r="O9" s="8" t="s">
        <v>15</v>
      </c>
      <c r="P9" s="6">
        <v>3</v>
      </c>
      <c r="Q9" s="87" t="s">
        <v>15</v>
      </c>
      <c r="R9" s="6">
        <v>2</v>
      </c>
      <c r="S9" s="87" t="s">
        <v>15</v>
      </c>
      <c r="T9" s="9" t="s">
        <v>15</v>
      </c>
      <c r="U9" s="8" t="s">
        <v>15</v>
      </c>
      <c r="V9" s="6">
        <v>0</v>
      </c>
      <c r="W9" s="87" t="s">
        <v>15</v>
      </c>
      <c r="X9" s="6">
        <v>0</v>
      </c>
      <c r="Y9" s="87" t="s">
        <v>15</v>
      </c>
      <c r="Z9" s="9" t="s">
        <v>15</v>
      </c>
      <c r="AA9" s="8" t="s">
        <v>15</v>
      </c>
      <c r="AB9" s="6">
        <v>0</v>
      </c>
      <c r="AC9" s="87" t="s">
        <v>15</v>
      </c>
      <c r="AD9" s="6">
        <v>0</v>
      </c>
      <c r="AE9" s="87" t="s">
        <v>15</v>
      </c>
      <c r="AF9" s="9" t="s">
        <v>15</v>
      </c>
      <c r="AG9" s="8" t="s">
        <v>15</v>
      </c>
      <c r="AH9" s="6">
        <v>0</v>
      </c>
      <c r="AI9" s="87" t="s">
        <v>15</v>
      </c>
      <c r="AJ9" s="6">
        <v>1</v>
      </c>
      <c r="AK9" s="87" t="s">
        <v>15</v>
      </c>
      <c r="AL9" s="9" t="s">
        <v>15</v>
      </c>
      <c r="AM9" s="8" t="s">
        <v>15</v>
      </c>
      <c r="AN9" s="6">
        <v>2</v>
      </c>
      <c r="AO9" s="87" t="s">
        <v>15</v>
      </c>
      <c r="AP9" s="8">
        <v>1</v>
      </c>
      <c r="AQ9" s="87" t="s">
        <v>15</v>
      </c>
      <c r="AR9" s="9" t="s">
        <v>15</v>
      </c>
      <c r="AS9" s="8" t="s">
        <v>15</v>
      </c>
      <c r="AT9" s="6">
        <v>0</v>
      </c>
      <c r="AU9" s="8" t="s">
        <v>15</v>
      </c>
      <c r="AV9" s="8">
        <v>2</v>
      </c>
      <c r="AW9" s="42" t="s">
        <v>15</v>
      </c>
      <c r="AX9" s="9" t="s">
        <v>15</v>
      </c>
      <c r="AY9" s="8" t="s">
        <v>15</v>
      </c>
      <c r="AZ9" s="6">
        <v>3</v>
      </c>
      <c r="BA9" s="8" t="s">
        <v>15</v>
      </c>
      <c r="BB9" s="8" t="s">
        <v>15</v>
      </c>
      <c r="BC9" s="42" t="s">
        <v>15</v>
      </c>
    </row>
    <row r="10" spans="1:55" ht="18" thickBot="1" x14ac:dyDescent="0.3">
      <c r="A10" s="60" t="s">
        <v>16</v>
      </c>
      <c r="B10" s="9">
        <v>394</v>
      </c>
      <c r="C10" s="9">
        <v>254</v>
      </c>
      <c r="D10" s="6">
        <v>72</v>
      </c>
      <c r="E10" s="87">
        <f t="shared" si="0"/>
        <v>0.28346456692913385</v>
      </c>
      <c r="F10" s="6">
        <v>20</v>
      </c>
      <c r="G10" s="87">
        <f t="shared" si="1"/>
        <v>7.874015748031496E-2</v>
      </c>
      <c r="H10" s="11">
        <v>408</v>
      </c>
      <c r="I10" s="9">
        <v>277</v>
      </c>
      <c r="J10" s="6">
        <v>66</v>
      </c>
      <c r="K10" s="87">
        <f t="shared" si="2"/>
        <v>0.23826714801444043</v>
      </c>
      <c r="L10" s="6">
        <v>26</v>
      </c>
      <c r="M10" s="87">
        <f t="shared" si="3"/>
        <v>9.3862815884476536E-2</v>
      </c>
      <c r="N10" s="9">
        <v>394</v>
      </c>
      <c r="O10" s="8">
        <v>278</v>
      </c>
      <c r="P10" s="6">
        <v>85</v>
      </c>
      <c r="Q10" s="87">
        <f t="shared" si="4"/>
        <v>0.30575539568345322</v>
      </c>
      <c r="R10" s="6">
        <v>40</v>
      </c>
      <c r="S10" s="87">
        <f t="shared" si="5"/>
        <v>0.14388489208633093</v>
      </c>
      <c r="T10" s="9">
        <v>403</v>
      </c>
      <c r="U10" s="8">
        <v>307</v>
      </c>
      <c r="V10" s="6">
        <v>86</v>
      </c>
      <c r="W10" s="87">
        <f t="shared" si="6"/>
        <v>0.28013029315960913</v>
      </c>
      <c r="X10" s="6">
        <v>30</v>
      </c>
      <c r="Y10" s="87">
        <f t="shared" si="7"/>
        <v>9.7719869706840393E-2</v>
      </c>
      <c r="Z10" s="9">
        <v>396</v>
      </c>
      <c r="AA10" s="8">
        <v>336</v>
      </c>
      <c r="AB10" s="6">
        <v>76</v>
      </c>
      <c r="AC10" s="10">
        <f t="shared" si="8"/>
        <v>0.22619047619047619</v>
      </c>
      <c r="AD10" s="6">
        <v>22</v>
      </c>
      <c r="AE10" s="87">
        <f t="shared" si="9"/>
        <v>6.5476190476190479E-2</v>
      </c>
      <c r="AF10" s="9">
        <v>395</v>
      </c>
      <c r="AG10" s="8">
        <v>346</v>
      </c>
      <c r="AH10" s="6">
        <v>79</v>
      </c>
      <c r="AI10" s="89">
        <f t="shared" si="10"/>
        <v>0.22832369942196531</v>
      </c>
      <c r="AJ10" s="6">
        <v>24</v>
      </c>
      <c r="AK10" s="87">
        <f t="shared" si="11"/>
        <v>6.9364161849710976E-2</v>
      </c>
      <c r="AL10" s="9">
        <v>375</v>
      </c>
      <c r="AM10" s="8">
        <v>342</v>
      </c>
      <c r="AN10" s="6">
        <v>52</v>
      </c>
      <c r="AO10" s="95">
        <f>AN10/AM10</f>
        <v>0.15204678362573099</v>
      </c>
      <c r="AP10" s="8">
        <v>15</v>
      </c>
      <c r="AQ10" s="87">
        <f>AP10/AM10</f>
        <v>4.3859649122807015E-2</v>
      </c>
      <c r="AR10" s="9">
        <v>368</v>
      </c>
      <c r="AS10" s="8">
        <v>282</v>
      </c>
      <c r="AT10" s="6">
        <v>63</v>
      </c>
      <c r="AU10" s="95">
        <f t="shared" si="14"/>
        <v>0.22340425531914893</v>
      </c>
      <c r="AV10" s="8">
        <v>25</v>
      </c>
      <c r="AW10" s="87">
        <f t="shared" si="17"/>
        <v>8.8652482269503549E-2</v>
      </c>
      <c r="AX10" s="9">
        <v>382</v>
      </c>
      <c r="AY10" s="8">
        <v>309</v>
      </c>
      <c r="AZ10" s="6">
        <v>70</v>
      </c>
      <c r="BA10" s="95">
        <f t="shared" si="15"/>
        <v>0.22653721682847897</v>
      </c>
      <c r="BB10" s="8">
        <v>14</v>
      </c>
      <c r="BC10" s="87">
        <f t="shared" si="16"/>
        <v>4.5307443365695796E-2</v>
      </c>
    </row>
    <row r="11" spans="1:55" ht="18" thickBot="1" x14ac:dyDescent="0.3">
      <c r="A11" s="60" t="s">
        <v>17</v>
      </c>
      <c r="B11" s="9">
        <v>20</v>
      </c>
      <c r="C11" s="9">
        <v>0</v>
      </c>
      <c r="D11" s="6">
        <v>4</v>
      </c>
      <c r="E11" s="87">
        <v>0</v>
      </c>
      <c r="F11" s="6">
        <v>1</v>
      </c>
      <c r="G11" s="87">
        <v>0</v>
      </c>
      <c r="H11" s="11">
        <v>20</v>
      </c>
      <c r="I11" s="9">
        <v>6</v>
      </c>
      <c r="J11" s="6">
        <v>4</v>
      </c>
      <c r="K11" s="87">
        <f>J11/I11</f>
        <v>0.66666666666666663</v>
      </c>
      <c r="L11" s="6">
        <v>5</v>
      </c>
      <c r="M11" s="87">
        <f t="shared" si="3"/>
        <v>0.83333333333333337</v>
      </c>
      <c r="N11" s="9">
        <v>23</v>
      </c>
      <c r="O11" s="8">
        <v>4</v>
      </c>
      <c r="P11" s="6">
        <v>1</v>
      </c>
      <c r="Q11" s="87">
        <f t="shared" si="4"/>
        <v>0.25</v>
      </c>
      <c r="R11" s="6">
        <v>1</v>
      </c>
      <c r="S11" s="87">
        <f t="shared" si="5"/>
        <v>0.25</v>
      </c>
      <c r="T11" s="9">
        <v>32</v>
      </c>
      <c r="U11" s="8">
        <v>14</v>
      </c>
      <c r="V11" s="6">
        <v>2</v>
      </c>
      <c r="W11" s="87">
        <f t="shared" si="6"/>
        <v>0.14285714285714285</v>
      </c>
      <c r="X11" s="6">
        <v>0</v>
      </c>
      <c r="Y11" s="87">
        <f t="shared" si="7"/>
        <v>0</v>
      </c>
      <c r="Z11" s="9" t="s">
        <v>15</v>
      </c>
      <c r="AA11" s="8" t="s">
        <v>15</v>
      </c>
      <c r="AB11" s="6">
        <v>1</v>
      </c>
      <c r="AC11" s="87" t="s">
        <v>15</v>
      </c>
      <c r="AD11" s="6">
        <v>0</v>
      </c>
      <c r="AE11" s="87" t="s">
        <v>15</v>
      </c>
      <c r="AF11" s="9" t="s">
        <v>15</v>
      </c>
      <c r="AG11" s="8" t="s">
        <v>15</v>
      </c>
      <c r="AH11" s="6">
        <v>0</v>
      </c>
      <c r="AI11" s="87" t="s">
        <v>15</v>
      </c>
      <c r="AJ11" s="6">
        <v>3</v>
      </c>
      <c r="AK11" s="8" t="s">
        <v>15</v>
      </c>
      <c r="AL11" s="9" t="s">
        <v>15</v>
      </c>
      <c r="AM11" s="8" t="s">
        <v>15</v>
      </c>
      <c r="AN11" s="6">
        <v>0</v>
      </c>
      <c r="AO11" s="87" t="s">
        <v>15</v>
      </c>
      <c r="AP11" s="8">
        <v>1</v>
      </c>
      <c r="AQ11" s="87" t="s">
        <v>15</v>
      </c>
      <c r="AR11" s="9" t="s">
        <v>15</v>
      </c>
      <c r="AS11" s="8" t="s">
        <v>15</v>
      </c>
      <c r="AT11" s="6">
        <v>0</v>
      </c>
      <c r="AU11" s="8" t="s">
        <v>15</v>
      </c>
      <c r="AV11" s="8">
        <v>0</v>
      </c>
      <c r="AW11" s="42" t="s">
        <v>15</v>
      </c>
      <c r="AX11" s="9" t="s">
        <v>15</v>
      </c>
      <c r="AY11" s="8" t="s">
        <v>15</v>
      </c>
      <c r="AZ11" s="6">
        <v>0</v>
      </c>
      <c r="BA11" s="8" t="s">
        <v>15</v>
      </c>
      <c r="BB11" s="8" t="s">
        <v>15</v>
      </c>
      <c r="BC11" s="42" t="s">
        <v>15</v>
      </c>
    </row>
    <row r="12" spans="1:55" ht="18" thickBot="1" x14ac:dyDescent="0.3">
      <c r="A12" s="60" t="s">
        <v>18</v>
      </c>
      <c r="B12" s="9">
        <v>417</v>
      </c>
      <c r="C12" s="9">
        <v>301</v>
      </c>
      <c r="D12" s="6">
        <v>58</v>
      </c>
      <c r="E12" s="87">
        <f t="shared" si="0"/>
        <v>0.19269102990033224</v>
      </c>
      <c r="F12" s="6">
        <v>20</v>
      </c>
      <c r="G12" s="87">
        <f t="shared" si="1"/>
        <v>6.6445182724252497E-2</v>
      </c>
      <c r="H12" s="11">
        <v>452</v>
      </c>
      <c r="I12" s="9">
        <v>379</v>
      </c>
      <c r="J12" s="6">
        <v>73</v>
      </c>
      <c r="K12" s="87">
        <f t="shared" si="2"/>
        <v>0.19261213720316622</v>
      </c>
      <c r="L12" s="6">
        <v>15</v>
      </c>
      <c r="M12" s="87">
        <f t="shared" si="3"/>
        <v>3.9577836411609502E-2</v>
      </c>
      <c r="N12" s="9">
        <v>410</v>
      </c>
      <c r="O12" s="8">
        <v>322</v>
      </c>
      <c r="P12" s="6">
        <v>64</v>
      </c>
      <c r="Q12" s="87">
        <f t="shared" si="4"/>
        <v>0.19875776397515527</v>
      </c>
      <c r="R12" s="6">
        <v>26</v>
      </c>
      <c r="S12" s="87">
        <f t="shared" si="5"/>
        <v>8.0745341614906832E-2</v>
      </c>
      <c r="T12" s="9">
        <v>457</v>
      </c>
      <c r="U12" s="8">
        <v>363</v>
      </c>
      <c r="V12" s="6">
        <v>82</v>
      </c>
      <c r="W12" s="87">
        <f t="shared" si="6"/>
        <v>0.22589531680440772</v>
      </c>
      <c r="X12" s="6">
        <v>25</v>
      </c>
      <c r="Y12" s="87">
        <f t="shared" si="7"/>
        <v>6.8870523415977963E-2</v>
      </c>
      <c r="Z12" s="9">
        <v>452</v>
      </c>
      <c r="AA12" s="8">
        <v>383</v>
      </c>
      <c r="AB12" s="6">
        <v>98</v>
      </c>
      <c r="AC12" s="10">
        <f t="shared" si="8"/>
        <v>0.25587467362924282</v>
      </c>
      <c r="AD12" s="6">
        <v>21</v>
      </c>
      <c r="AE12" s="87">
        <f t="shared" si="9"/>
        <v>5.4830287206266322E-2</v>
      </c>
      <c r="AF12" s="9">
        <v>409</v>
      </c>
      <c r="AG12" s="8">
        <v>351</v>
      </c>
      <c r="AH12" s="6">
        <v>93</v>
      </c>
      <c r="AI12" s="89">
        <f t="shared" si="10"/>
        <v>0.26495726495726496</v>
      </c>
      <c r="AJ12" s="6">
        <v>16</v>
      </c>
      <c r="AK12" s="87">
        <f t="shared" si="11"/>
        <v>4.5584045584045586E-2</v>
      </c>
      <c r="AL12" s="9">
        <v>424</v>
      </c>
      <c r="AM12" s="8">
        <v>362</v>
      </c>
      <c r="AN12" s="6">
        <v>74</v>
      </c>
      <c r="AO12" s="95">
        <f t="shared" si="12"/>
        <v>0.20441988950276244</v>
      </c>
      <c r="AP12" s="8">
        <v>28</v>
      </c>
      <c r="AQ12" s="87">
        <f t="shared" si="13"/>
        <v>7.7348066298342538E-2</v>
      </c>
      <c r="AR12" s="9">
        <v>376</v>
      </c>
      <c r="AS12" s="8">
        <v>302</v>
      </c>
      <c r="AT12" s="6">
        <v>87</v>
      </c>
      <c r="AU12" s="95">
        <f t="shared" si="14"/>
        <v>0.28807947019867547</v>
      </c>
      <c r="AV12" s="8">
        <v>30</v>
      </c>
      <c r="AW12" s="87">
        <f t="shared" si="17"/>
        <v>9.9337748344370855E-2</v>
      </c>
      <c r="AX12" s="9">
        <v>388</v>
      </c>
      <c r="AY12" s="8">
        <v>337</v>
      </c>
      <c r="AZ12" s="6">
        <v>83</v>
      </c>
      <c r="BA12" s="95">
        <f t="shared" si="15"/>
        <v>0.24629080118694363</v>
      </c>
      <c r="BB12" s="8"/>
      <c r="BC12" s="87">
        <f t="shared" si="16"/>
        <v>0</v>
      </c>
    </row>
    <row r="13" spans="1:55" ht="18" thickBot="1" x14ac:dyDescent="0.3">
      <c r="A13" s="60" t="s">
        <v>19</v>
      </c>
      <c r="B13" s="9">
        <v>141</v>
      </c>
      <c r="C13" s="9">
        <v>99</v>
      </c>
      <c r="D13" s="6">
        <v>20</v>
      </c>
      <c r="E13" s="87">
        <f t="shared" si="0"/>
        <v>0.20202020202020202</v>
      </c>
      <c r="F13" s="6">
        <v>8</v>
      </c>
      <c r="G13" s="87">
        <f t="shared" si="1"/>
        <v>8.0808080808080815E-2</v>
      </c>
      <c r="H13" s="11">
        <v>119</v>
      </c>
      <c r="I13" s="9">
        <v>94</v>
      </c>
      <c r="J13" s="6">
        <v>14</v>
      </c>
      <c r="K13" s="87">
        <f t="shared" si="2"/>
        <v>0.14893617021276595</v>
      </c>
      <c r="L13" s="6">
        <v>6</v>
      </c>
      <c r="M13" s="87">
        <f t="shared" si="3"/>
        <v>6.3829787234042548E-2</v>
      </c>
      <c r="N13" s="9">
        <v>114</v>
      </c>
      <c r="O13" s="8">
        <v>96</v>
      </c>
      <c r="P13" s="6">
        <v>16</v>
      </c>
      <c r="Q13" s="87">
        <f t="shared" si="4"/>
        <v>0.16666666666666666</v>
      </c>
      <c r="R13" s="6">
        <v>7</v>
      </c>
      <c r="S13" s="87">
        <f t="shared" si="5"/>
        <v>7.2916666666666671E-2</v>
      </c>
      <c r="T13" s="9">
        <v>121</v>
      </c>
      <c r="U13" s="8">
        <v>101</v>
      </c>
      <c r="V13" s="6">
        <v>17</v>
      </c>
      <c r="W13" s="87">
        <f t="shared" si="6"/>
        <v>0.16831683168316833</v>
      </c>
      <c r="X13" s="6">
        <v>6</v>
      </c>
      <c r="Y13" s="87">
        <f t="shared" si="7"/>
        <v>5.9405940594059403E-2</v>
      </c>
      <c r="Z13" s="9">
        <v>108</v>
      </c>
      <c r="AA13" s="8">
        <v>90</v>
      </c>
      <c r="AB13" s="6">
        <v>13</v>
      </c>
      <c r="AC13" s="10">
        <f t="shared" si="8"/>
        <v>0.14444444444444443</v>
      </c>
      <c r="AD13" s="6">
        <v>3</v>
      </c>
      <c r="AE13" s="87">
        <f t="shared" si="9"/>
        <v>3.3333333333333333E-2</v>
      </c>
      <c r="AF13" s="9">
        <v>125</v>
      </c>
      <c r="AG13" s="8">
        <v>108</v>
      </c>
      <c r="AH13" s="6">
        <v>13</v>
      </c>
      <c r="AI13" s="89">
        <f t="shared" si="10"/>
        <v>0.12037037037037036</v>
      </c>
      <c r="AJ13" s="6">
        <v>6</v>
      </c>
      <c r="AK13" s="87">
        <f t="shared" si="11"/>
        <v>5.5555555555555552E-2</v>
      </c>
      <c r="AL13" s="9">
        <v>106</v>
      </c>
      <c r="AM13" s="8">
        <v>96</v>
      </c>
      <c r="AN13" s="6">
        <v>5</v>
      </c>
      <c r="AO13" s="95">
        <f t="shared" si="12"/>
        <v>5.2083333333333336E-2</v>
      </c>
      <c r="AP13" s="8">
        <v>4</v>
      </c>
      <c r="AQ13" s="87">
        <f t="shared" si="13"/>
        <v>4.1666666666666664E-2</v>
      </c>
      <c r="AR13" s="9">
        <v>107</v>
      </c>
      <c r="AS13" s="8">
        <v>92</v>
      </c>
      <c r="AT13" s="6">
        <v>13</v>
      </c>
      <c r="AU13" s="95">
        <f t="shared" si="14"/>
        <v>0.14130434782608695</v>
      </c>
      <c r="AV13" s="8">
        <v>3</v>
      </c>
      <c r="AW13" s="87">
        <f t="shared" si="17"/>
        <v>3.2608695652173912E-2</v>
      </c>
      <c r="AX13" s="9">
        <v>124</v>
      </c>
      <c r="AY13" s="8">
        <v>112</v>
      </c>
      <c r="AZ13" s="6">
        <v>15</v>
      </c>
      <c r="BA13" s="95">
        <f t="shared" si="15"/>
        <v>0.13392857142857142</v>
      </c>
      <c r="BB13" s="8">
        <v>5</v>
      </c>
      <c r="BC13" s="87">
        <f t="shared" si="16"/>
        <v>4.4642857142857144E-2</v>
      </c>
    </row>
    <row r="14" spans="1:55" ht="18" thickBot="1" x14ac:dyDescent="0.3">
      <c r="A14" s="59" t="s">
        <v>20</v>
      </c>
      <c r="B14" s="76">
        <v>280</v>
      </c>
      <c r="C14" s="76">
        <v>267</v>
      </c>
      <c r="D14" s="6">
        <v>60</v>
      </c>
      <c r="E14" s="87">
        <f t="shared" si="0"/>
        <v>0.2247191011235955</v>
      </c>
      <c r="F14" s="6">
        <v>7</v>
      </c>
      <c r="G14" s="87">
        <f t="shared" si="1"/>
        <v>2.6217228464419477E-2</v>
      </c>
      <c r="H14" s="77">
        <v>281</v>
      </c>
      <c r="I14" s="9">
        <v>260</v>
      </c>
      <c r="J14" s="6">
        <v>68</v>
      </c>
      <c r="K14" s="87">
        <f t="shared" si="2"/>
        <v>0.26153846153846155</v>
      </c>
      <c r="L14" s="6">
        <v>13</v>
      </c>
      <c r="M14" s="87">
        <f t="shared" si="3"/>
        <v>0.05</v>
      </c>
      <c r="N14" s="9">
        <v>284</v>
      </c>
      <c r="O14" s="8">
        <v>273</v>
      </c>
      <c r="P14" s="6">
        <v>69</v>
      </c>
      <c r="Q14" s="87">
        <f t="shared" si="4"/>
        <v>0.25274725274725274</v>
      </c>
      <c r="R14" s="6">
        <v>15</v>
      </c>
      <c r="S14" s="87">
        <f t="shared" si="5"/>
        <v>5.4945054945054944E-2</v>
      </c>
      <c r="T14" s="9">
        <v>319</v>
      </c>
      <c r="U14" s="8">
        <v>316</v>
      </c>
      <c r="V14" s="6">
        <v>79</v>
      </c>
      <c r="W14" s="87">
        <f t="shared" si="6"/>
        <v>0.25</v>
      </c>
      <c r="X14" s="6">
        <v>16</v>
      </c>
      <c r="Y14" s="87">
        <f t="shared" si="7"/>
        <v>5.0632911392405063E-2</v>
      </c>
      <c r="Z14" s="9">
        <v>312</v>
      </c>
      <c r="AA14" s="8">
        <v>310</v>
      </c>
      <c r="AB14" s="6">
        <v>69</v>
      </c>
      <c r="AC14" s="10">
        <f t="shared" si="8"/>
        <v>0.22258064516129034</v>
      </c>
      <c r="AD14" s="6">
        <v>12</v>
      </c>
      <c r="AE14" s="87">
        <f t="shared" si="9"/>
        <v>3.870967741935484E-2</v>
      </c>
      <c r="AF14" s="9">
        <v>330</v>
      </c>
      <c r="AG14" s="8">
        <v>327</v>
      </c>
      <c r="AH14" s="6">
        <v>81</v>
      </c>
      <c r="AI14" s="89">
        <f t="shared" si="10"/>
        <v>0.24770642201834864</v>
      </c>
      <c r="AJ14" s="6">
        <v>16</v>
      </c>
      <c r="AK14" s="87">
        <f t="shared" si="11"/>
        <v>4.8929663608562692E-2</v>
      </c>
      <c r="AL14" s="9">
        <v>287</v>
      </c>
      <c r="AM14" s="8">
        <v>283</v>
      </c>
      <c r="AN14" s="6">
        <v>69</v>
      </c>
      <c r="AO14" s="95">
        <f t="shared" si="12"/>
        <v>0.24381625441696114</v>
      </c>
      <c r="AP14" s="8">
        <v>16</v>
      </c>
      <c r="AQ14" s="87">
        <f t="shared" si="13"/>
        <v>5.6537102473498232E-2</v>
      </c>
      <c r="AR14" s="9">
        <v>249</v>
      </c>
      <c r="AS14" s="8">
        <v>244</v>
      </c>
      <c r="AT14" s="6">
        <v>65</v>
      </c>
      <c r="AU14" s="95">
        <f t="shared" si="14"/>
        <v>0.26639344262295084</v>
      </c>
      <c r="AV14" s="8">
        <v>19</v>
      </c>
      <c r="AW14" s="87">
        <f t="shared" si="17"/>
        <v>7.7868852459016397E-2</v>
      </c>
      <c r="AX14" s="9">
        <v>249</v>
      </c>
      <c r="AY14" s="8">
        <v>245</v>
      </c>
      <c r="AZ14" s="6">
        <v>57</v>
      </c>
      <c r="BA14" s="95">
        <f t="shared" si="15"/>
        <v>0.23265306122448978</v>
      </c>
      <c r="BB14" s="8">
        <v>6</v>
      </c>
      <c r="BC14" s="87">
        <f t="shared" si="16"/>
        <v>2.4489795918367346E-2</v>
      </c>
    </row>
    <row r="15" spans="1:55" ht="18" thickBot="1" x14ac:dyDescent="0.3">
      <c r="A15" s="60" t="s">
        <v>21</v>
      </c>
      <c r="B15" s="9" t="s">
        <v>15</v>
      </c>
      <c r="C15" s="9" t="s">
        <v>15</v>
      </c>
      <c r="D15" s="6">
        <v>1</v>
      </c>
      <c r="E15" s="87" t="s">
        <v>15</v>
      </c>
      <c r="F15" s="6">
        <v>0</v>
      </c>
      <c r="G15" s="87" t="s">
        <v>15</v>
      </c>
      <c r="H15" s="11" t="s">
        <v>15</v>
      </c>
      <c r="I15" s="9" t="s">
        <v>15</v>
      </c>
      <c r="J15" s="6">
        <v>0</v>
      </c>
      <c r="K15" s="87" t="s">
        <v>15</v>
      </c>
      <c r="L15" s="6">
        <v>0</v>
      </c>
      <c r="M15" s="87" t="s">
        <v>15</v>
      </c>
      <c r="N15" s="9" t="s">
        <v>15</v>
      </c>
      <c r="O15" s="8" t="s">
        <v>15</v>
      </c>
      <c r="P15" s="6">
        <v>1</v>
      </c>
      <c r="Q15" s="87" t="s">
        <v>15</v>
      </c>
      <c r="R15" s="6">
        <v>1</v>
      </c>
      <c r="S15" s="87" t="s">
        <v>15</v>
      </c>
      <c r="T15" s="9" t="s">
        <v>15</v>
      </c>
      <c r="U15" s="8" t="s">
        <v>15</v>
      </c>
      <c r="V15" s="6">
        <v>2</v>
      </c>
      <c r="W15" s="87" t="s">
        <v>15</v>
      </c>
      <c r="X15" s="6">
        <v>0</v>
      </c>
      <c r="Y15" s="87" t="s">
        <v>15</v>
      </c>
      <c r="Z15" s="9" t="s">
        <v>15</v>
      </c>
      <c r="AA15" s="8" t="s">
        <v>15</v>
      </c>
      <c r="AB15" s="6">
        <v>3</v>
      </c>
      <c r="AC15" s="10" t="s">
        <v>15</v>
      </c>
      <c r="AD15" s="6">
        <v>0</v>
      </c>
      <c r="AE15" s="87" t="s">
        <v>15</v>
      </c>
      <c r="AF15" s="9" t="s">
        <v>15</v>
      </c>
      <c r="AG15" s="8" t="s">
        <v>15</v>
      </c>
      <c r="AH15" s="6">
        <v>1</v>
      </c>
      <c r="AI15" s="87" t="s">
        <v>15</v>
      </c>
      <c r="AJ15" s="6">
        <v>0</v>
      </c>
      <c r="AK15" s="87" t="s">
        <v>15</v>
      </c>
      <c r="AL15" s="9" t="s">
        <v>15</v>
      </c>
      <c r="AM15" s="8" t="s">
        <v>15</v>
      </c>
      <c r="AN15" s="6">
        <v>2</v>
      </c>
      <c r="AO15" s="87" t="s">
        <v>15</v>
      </c>
      <c r="AP15" s="8">
        <v>2</v>
      </c>
      <c r="AQ15" s="87" t="s">
        <v>15</v>
      </c>
      <c r="AR15" s="9" t="s">
        <v>15</v>
      </c>
      <c r="AS15" s="8" t="s">
        <v>15</v>
      </c>
      <c r="AT15" s="6">
        <v>4</v>
      </c>
      <c r="AU15" s="8" t="s">
        <v>15</v>
      </c>
      <c r="AV15" s="8">
        <v>2</v>
      </c>
      <c r="AW15" s="42" t="s">
        <v>15</v>
      </c>
      <c r="AX15" s="9" t="s">
        <v>15</v>
      </c>
      <c r="AY15" s="8" t="s">
        <v>15</v>
      </c>
      <c r="AZ15" s="6">
        <v>2</v>
      </c>
      <c r="BA15" s="8" t="s">
        <v>15</v>
      </c>
      <c r="BB15" s="8" t="s">
        <v>15</v>
      </c>
      <c r="BC15" s="42" t="s">
        <v>15</v>
      </c>
    </row>
    <row r="16" spans="1:55" ht="18" thickBot="1" x14ac:dyDescent="0.3">
      <c r="A16" s="60" t="s">
        <v>22</v>
      </c>
      <c r="B16" s="9">
        <v>81</v>
      </c>
      <c r="C16" s="9">
        <v>6</v>
      </c>
      <c r="D16" s="6">
        <v>4</v>
      </c>
      <c r="E16" s="87">
        <f t="shared" si="0"/>
        <v>0.66666666666666663</v>
      </c>
      <c r="F16" s="6">
        <v>0</v>
      </c>
      <c r="G16" s="87">
        <f t="shared" si="1"/>
        <v>0</v>
      </c>
      <c r="H16" s="11">
        <v>65</v>
      </c>
      <c r="I16" s="9">
        <v>8</v>
      </c>
      <c r="J16" s="6">
        <v>3</v>
      </c>
      <c r="K16" s="87">
        <f t="shared" si="2"/>
        <v>0.375</v>
      </c>
      <c r="L16" s="6">
        <v>0</v>
      </c>
      <c r="M16" s="87">
        <f t="shared" si="3"/>
        <v>0</v>
      </c>
      <c r="N16" s="9">
        <v>50</v>
      </c>
      <c r="O16" s="8">
        <v>9</v>
      </c>
      <c r="P16" s="6">
        <v>1</v>
      </c>
      <c r="Q16" s="87">
        <f t="shared" si="4"/>
        <v>0.1111111111111111</v>
      </c>
      <c r="R16" s="6">
        <v>1</v>
      </c>
      <c r="S16" s="87">
        <f t="shared" si="5"/>
        <v>0.1111111111111111</v>
      </c>
      <c r="T16" s="9">
        <v>63</v>
      </c>
      <c r="U16" s="8">
        <v>10</v>
      </c>
      <c r="V16" s="6">
        <v>1</v>
      </c>
      <c r="W16" s="87">
        <f t="shared" si="6"/>
        <v>0.1</v>
      </c>
      <c r="X16" s="6">
        <v>0</v>
      </c>
      <c r="Y16" s="87">
        <f t="shared" si="7"/>
        <v>0</v>
      </c>
      <c r="Z16" s="9">
        <v>40</v>
      </c>
      <c r="AA16" s="8">
        <v>1</v>
      </c>
      <c r="AB16" s="6">
        <v>1</v>
      </c>
      <c r="AC16" s="10">
        <f t="shared" si="8"/>
        <v>1</v>
      </c>
      <c r="AD16" s="6">
        <v>0</v>
      </c>
      <c r="AE16" s="87">
        <f t="shared" si="9"/>
        <v>0</v>
      </c>
      <c r="AF16" s="9">
        <v>37</v>
      </c>
      <c r="AG16" s="8">
        <v>0</v>
      </c>
      <c r="AH16" s="6">
        <v>0</v>
      </c>
      <c r="AI16" s="87" t="s">
        <v>15</v>
      </c>
      <c r="AJ16" s="6">
        <v>0</v>
      </c>
      <c r="AK16" s="87" t="s">
        <v>15</v>
      </c>
      <c r="AL16" s="9" t="s">
        <v>15</v>
      </c>
      <c r="AM16" s="8" t="s">
        <v>15</v>
      </c>
      <c r="AN16" s="6">
        <v>0</v>
      </c>
      <c r="AO16" s="87" t="s">
        <v>15</v>
      </c>
      <c r="AP16" s="8">
        <v>1</v>
      </c>
      <c r="AQ16" s="87" t="s">
        <v>15</v>
      </c>
      <c r="AR16" s="9" t="s">
        <v>15</v>
      </c>
      <c r="AS16" s="8" t="s">
        <v>15</v>
      </c>
      <c r="AT16" s="6">
        <v>1</v>
      </c>
      <c r="AU16" s="8" t="s">
        <v>15</v>
      </c>
      <c r="AV16" s="8">
        <v>1</v>
      </c>
      <c r="AW16" s="42" t="s">
        <v>15</v>
      </c>
      <c r="AX16" s="9" t="s">
        <v>15</v>
      </c>
      <c r="AY16" s="8" t="s">
        <v>15</v>
      </c>
      <c r="AZ16" s="6">
        <v>0</v>
      </c>
      <c r="BA16" s="8" t="s">
        <v>15</v>
      </c>
      <c r="BB16" s="8" t="s">
        <v>15</v>
      </c>
      <c r="BC16" s="42" t="s">
        <v>15</v>
      </c>
    </row>
    <row r="17" spans="1:55" ht="18" thickBot="1" x14ac:dyDescent="0.3">
      <c r="A17" s="60" t="s">
        <v>23</v>
      </c>
      <c r="B17" s="9">
        <v>23</v>
      </c>
      <c r="C17" s="9">
        <v>17</v>
      </c>
      <c r="D17" s="6">
        <v>4</v>
      </c>
      <c r="E17" s="87">
        <f t="shared" si="0"/>
        <v>0.23529411764705882</v>
      </c>
      <c r="F17" s="6">
        <v>0</v>
      </c>
      <c r="G17" s="87">
        <f t="shared" si="1"/>
        <v>0</v>
      </c>
      <c r="H17" s="11">
        <v>24</v>
      </c>
      <c r="I17" s="9">
        <v>16</v>
      </c>
      <c r="J17" s="6">
        <v>3</v>
      </c>
      <c r="K17" s="87">
        <f t="shared" si="2"/>
        <v>0.1875</v>
      </c>
      <c r="L17" s="6">
        <v>0</v>
      </c>
      <c r="M17" s="87">
        <f t="shared" si="3"/>
        <v>0</v>
      </c>
      <c r="N17" s="9">
        <v>13</v>
      </c>
      <c r="O17" s="8">
        <v>7</v>
      </c>
      <c r="P17" s="6">
        <v>1</v>
      </c>
      <c r="Q17" s="87">
        <f t="shared" si="4"/>
        <v>0.14285714285714285</v>
      </c>
      <c r="R17" s="6">
        <v>1</v>
      </c>
      <c r="S17" s="87">
        <f t="shared" si="5"/>
        <v>0.14285714285714285</v>
      </c>
      <c r="T17" s="9" t="s">
        <v>15</v>
      </c>
      <c r="U17" s="8" t="s">
        <v>15</v>
      </c>
      <c r="V17" s="6">
        <v>0</v>
      </c>
      <c r="W17" s="87" t="s">
        <v>15</v>
      </c>
      <c r="X17" s="6">
        <v>0</v>
      </c>
      <c r="Y17" s="87" t="s">
        <v>15</v>
      </c>
      <c r="Z17" s="9" t="s">
        <v>15</v>
      </c>
      <c r="AA17" s="8" t="s">
        <v>15</v>
      </c>
      <c r="AB17" s="6">
        <v>0</v>
      </c>
      <c r="AC17" s="87" t="s">
        <v>15</v>
      </c>
      <c r="AD17" s="6">
        <v>0</v>
      </c>
      <c r="AE17" s="87" t="s">
        <v>15</v>
      </c>
      <c r="AF17" s="9" t="s">
        <v>15</v>
      </c>
      <c r="AG17" s="8" t="s">
        <v>15</v>
      </c>
      <c r="AH17" s="6">
        <v>0</v>
      </c>
      <c r="AI17" s="87" t="s">
        <v>15</v>
      </c>
      <c r="AJ17" s="6">
        <v>0</v>
      </c>
      <c r="AK17" s="87" t="s">
        <v>15</v>
      </c>
      <c r="AL17" s="9" t="s">
        <v>15</v>
      </c>
      <c r="AM17" s="8" t="s">
        <v>15</v>
      </c>
      <c r="AN17" s="6">
        <v>0</v>
      </c>
      <c r="AO17" s="87" t="s">
        <v>15</v>
      </c>
      <c r="AP17" s="8">
        <v>0</v>
      </c>
      <c r="AQ17" s="87" t="s">
        <v>15</v>
      </c>
      <c r="AR17" s="9" t="s">
        <v>15</v>
      </c>
      <c r="AS17" s="8" t="s">
        <v>15</v>
      </c>
      <c r="AT17" s="6">
        <v>0</v>
      </c>
      <c r="AU17" s="8" t="s">
        <v>15</v>
      </c>
      <c r="AV17" s="8">
        <v>0</v>
      </c>
      <c r="AW17" s="42" t="s">
        <v>15</v>
      </c>
      <c r="AX17" s="9" t="s">
        <v>15</v>
      </c>
      <c r="AY17" s="8" t="s">
        <v>15</v>
      </c>
      <c r="AZ17" s="6">
        <v>0</v>
      </c>
      <c r="BA17" s="8" t="s">
        <v>15</v>
      </c>
      <c r="BB17" s="8" t="s">
        <v>15</v>
      </c>
      <c r="BC17" s="42" t="s">
        <v>15</v>
      </c>
    </row>
    <row r="18" spans="1:55" ht="35.25" thickBot="1" x14ac:dyDescent="0.3">
      <c r="A18" s="93" t="s">
        <v>24</v>
      </c>
      <c r="B18" s="13">
        <v>55</v>
      </c>
      <c r="C18" s="13">
        <v>41</v>
      </c>
      <c r="D18" s="6">
        <v>5</v>
      </c>
      <c r="E18" s="87">
        <f t="shared" si="0"/>
        <v>0.12195121951219512</v>
      </c>
      <c r="F18" s="6">
        <v>0</v>
      </c>
      <c r="G18" s="87">
        <f t="shared" si="1"/>
        <v>0</v>
      </c>
      <c r="H18" s="14">
        <v>61</v>
      </c>
      <c r="I18" s="15">
        <v>54</v>
      </c>
      <c r="J18" s="6">
        <v>8</v>
      </c>
      <c r="K18" s="87">
        <f t="shared" si="2"/>
        <v>0.14814814814814814</v>
      </c>
      <c r="L18" s="6">
        <v>3</v>
      </c>
      <c r="M18" s="87">
        <f t="shared" si="3"/>
        <v>5.5555555555555552E-2</v>
      </c>
      <c r="N18" s="15">
        <v>40</v>
      </c>
      <c r="O18" s="3">
        <v>38</v>
      </c>
      <c r="P18" s="6">
        <v>7</v>
      </c>
      <c r="Q18" s="87">
        <f t="shared" si="4"/>
        <v>0.18421052631578946</v>
      </c>
      <c r="R18" s="6">
        <v>4</v>
      </c>
      <c r="S18" s="87">
        <f t="shared" si="5"/>
        <v>0.10526315789473684</v>
      </c>
      <c r="T18" s="15">
        <v>60</v>
      </c>
      <c r="U18" s="3">
        <v>59</v>
      </c>
      <c r="V18" s="6">
        <v>11</v>
      </c>
      <c r="W18" s="87">
        <f t="shared" si="6"/>
        <v>0.1864406779661017</v>
      </c>
      <c r="X18" s="6">
        <v>0</v>
      </c>
      <c r="Y18" s="87">
        <f t="shared" si="7"/>
        <v>0</v>
      </c>
      <c r="Z18" s="15">
        <v>41</v>
      </c>
      <c r="AA18" s="3">
        <v>41</v>
      </c>
      <c r="AB18" s="6">
        <v>8</v>
      </c>
      <c r="AC18" s="16">
        <f t="shared" si="8"/>
        <v>0.1951219512195122</v>
      </c>
      <c r="AD18" s="6">
        <v>4</v>
      </c>
      <c r="AE18" s="87">
        <f t="shared" si="9"/>
        <v>9.7560975609756101E-2</v>
      </c>
      <c r="AF18" s="15">
        <v>59</v>
      </c>
      <c r="AG18" s="3">
        <v>59</v>
      </c>
      <c r="AH18" s="6">
        <v>6</v>
      </c>
      <c r="AI18" s="90">
        <f t="shared" si="10"/>
        <v>0.10169491525423729</v>
      </c>
      <c r="AJ18" s="6">
        <v>6</v>
      </c>
      <c r="AK18" s="87">
        <f t="shared" si="11"/>
        <v>0.10169491525423729</v>
      </c>
      <c r="AL18" s="15">
        <v>70</v>
      </c>
      <c r="AM18" s="3">
        <v>70</v>
      </c>
      <c r="AN18" s="6">
        <v>12</v>
      </c>
      <c r="AO18" s="95">
        <f t="shared" si="12"/>
        <v>0.17142857142857143</v>
      </c>
      <c r="AP18" s="3">
        <v>1</v>
      </c>
      <c r="AQ18" s="87">
        <f t="shared" si="13"/>
        <v>1.4285714285714285E-2</v>
      </c>
      <c r="AR18" s="15">
        <v>62</v>
      </c>
      <c r="AS18" s="3">
        <v>61</v>
      </c>
      <c r="AT18" s="6">
        <v>12</v>
      </c>
      <c r="AU18" s="95">
        <f t="shared" si="14"/>
        <v>0.19672131147540983</v>
      </c>
      <c r="AV18" s="3">
        <v>4</v>
      </c>
      <c r="AW18" s="87">
        <f t="shared" si="17"/>
        <v>6.5573770491803282E-2</v>
      </c>
      <c r="AX18" s="15">
        <v>83</v>
      </c>
      <c r="AY18" s="3">
        <v>83</v>
      </c>
      <c r="AZ18" s="6">
        <v>15</v>
      </c>
      <c r="BA18" s="95">
        <f t="shared" si="15"/>
        <v>0.18072289156626506</v>
      </c>
      <c r="BB18" s="3">
        <v>5</v>
      </c>
      <c r="BC18" s="87">
        <f t="shared" si="16"/>
        <v>6.0240963855421686E-2</v>
      </c>
    </row>
    <row r="19" spans="1:55" ht="18" thickBot="1" x14ac:dyDescent="0.3">
      <c r="A19" s="49" t="s">
        <v>25</v>
      </c>
      <c r="B19" s="17">
        <f>B6+B7+B8+B10+B11+B12+B13+B14+B16+B17+B18</f>
        <v>2738</v>
      </c>
      <c r="C19" s="17">
        <f t="shared" ref="C19:V19" si="18">SUM(C6:C18)</f>
        <v>1867</v>
      </c>
      <c r="D19" s="18">
        <f>SUM(D6:D18)</f>
        <v>427</v>
      </c>
      <c r="E19" s="19">
        <f>D19/C19</f>
        <v>0.22870915907873593</v>
      </c>
      <c r="F19" s="83">
        <f>SUM(F6:F18)</f>
        <v>110</v>
      </c>
      <c r="G19" s="94">
        <f>F19/C19</f>
        <v>5.8918050348152118E-2</v>
      </c>
      <c r="H19" s="20">
        <f>H6+H7+H8+H10+H11+H12+H13+H14+H16+H17+H18</f>
        <v>2634</v>
      </c>
      <c r="I19" s="21">
        <f t="shared" si="18"/>
        <v>1994</v>
      </c>
      <c r="J19" s="22">
        <f t="shared" si="18"/>
        <v>431</v>
      </c>
      <c r="K19" s="23">
        <f>J19/I19</f>
        <v>0.21614844533600802</v>
      </c>
      <c r="L19" s="83">
        <f>SUM(L6:L18)</f>
        <v>133</v>
      </c>
      <c r="M19" s="94">
        <f>L19/I19</f>
        <v>6.6700100300902704E-2</v>
      </c>
      <c r="N19" s="21">
        <f>N6+N7+N8+N10+N11+N12+N13+N14+N16+N17+N18</f>
        <v>2563</v>
      </c>
      <c r="O19" s="22">
        <f t="shared" si="18"/>
        <v>1988</v>
      </c>
      <c r="P19" s="22">
        <f t="shared" si="18"/>
        <v>471</v>
      </c>
      <c r="Q19" s="24">
        <f>P19/O19</f>
        <v>0.2369215291750503</v>
      </c>
      <c r="R19" s="83">
        <f>SUM(R6:R18)</f>
        <v>162</v>
      </c>
      <c r="S19" s="94">
        <f>R19/O19</f>
        <v>8.1488933601609664E-2</v>
      </c>
      <c r="T19" s="88">
        <f>T6+T7+T8+T10+T11+T12+T13+T14+T16+T18</f>
        <v>2732</v>
      </c>
      <c r="U19" s="22">
        <f t="shared" si="18"/>
        <v>2221</v>
      </c>
      <c r="V19" s="22">
        <f t="shared" si="18"/>
        <v>504</v>
      </c>
      <c r="W19" s="25">
        <f>V19/U19</f>
        <v>0.22692480864475462</v>
      </c>
      <c r="X19" s="83">
        <f>SUM(X6:X18)</f>
        <v>149</v>
      </c>
      <c r="Y19" s="94">
        <f>X19/U19</f>
        <v>6.7086897793786585E-2</v>
      </c>
      <c r="Z19" s="26">
        <f>Z6+Z7+Z8+Z10+Z12+Z13+Z14+Z16</f>
        <v>2570</v>
      </c>
      <c r="AA19" s="27">
        <f>SUM(AA6:AA18)</f>
        <v>2262</v>
      </c>
      <c r="AB19" s="22">
        <f>SUM(AB6:AB18)</f>
        <v>500</v>
      </c>
      <c r="AC19" s="24">
        <f>AB19/AA19</f>
        <v>0.22104332449160036</v>
      </c>
      <c r="AD19" s="83">
        <f>SUM(AD6:AD18)</f>
        <v>130</v>
      </c>
      <c r="AE19" s="94">
        <f>AD19/AA19</f>
        <v>5.7471264367816091E-2</v>
      </c>
      <c r="AF19" s="26">
        <f>AF6+AF7+AF8+AF10+AF12+AF13+AF14+AF16+AF18</f>
        <v>2606</v>
      </c>
      <c r="AG19" s="27">
        <f>SUM(AG6:AG18)</f>
        <v>2307</v>
      </c>
      <c r="AH19" s="22">
        <f>SUM(AH6:AH18)</f>
        <v>489</v>
      </c>
      <c r="AI19" s="94">
        <f>AH19/AG19</f>
        <v>0.21196358907672302</v>
      </c>
      <c r="AJ19" s="83">
        <f>SUM(AJ6:AJ18)</f>
        <v>136</v>
      </c>
      <c r="AK19" s="94">
        <f>AJ19/AG19</f>
        <v>5.8951018638925011E-2</v>
      </c>
      <c r="AL19" s="26">
        <f>AL6+AL7+AL8+AL10+AL12+AL13+AL14+AL18</f>
        <v>2540</v>
      </c>
      <c r="AM19" s="27">
        <f>SUM(AM6:AM18)</f>
        <v>2275</v>
      </c>
      <c r="AN19" s="83">
        <f>SUM(AN6:AN18)</f>
        <v>441</v>
      </c>
      <c r="AO19" s="94">
        <f>AN19/AM19</f>
        <v>0.19384615384615383</v>
      </c>
      <c r="AP19" s="83">
        <f>SUM(AP6:AP18)</f>
        <v>134</v>
      </c>
      <c r="AQ19" s="94">
        <f>AP19/AM19</f>
        <v>5.8901098901098903E-2</v>
      </c>
      <c r="AR19" s="26">
        <f>AR6+AR7+AR8+AR10+AR12+AR13+AR14+AR18</f>
        <v>2328</v>
      </c>
      <c r="AS19" s="27">
        <f>AS6+AS7+AS8+AS10+AS12+AS13+AS14+AS18</f>
        <v>1914</v>
      </c>
      <c r="AT19" s="27">
        <f>AT6+AT7+AT8+AT10+AT12+AT13+AT14+AT18</f>
        <v>401</v>
      </c>
      <c r="AU19" s="117">
        <f>AT19/AS19</f>
        <v>0.20950888192267503</v>
      </c>
      <c r="AV19" s="27">
        <f t="shared" ref="AV19" si="19">AV6+AV7+AV8+AV10+AV12+AV13+AV14+AV18</f>
        <v>138</v>
      </c>
      <c r="AW19" s="94">
        <f>AV19/AS19</f>
        <v>7.2100313479623826E-2</v>
      </c>
      <c r="AX19" s="21">
        <f>AX6+AX7+AX8+AX10+AX12+AX13+AX14+AX18</f>
        <v>2295</v>
      </c>
      <c r="AY19" s="27">
        <f>AY6+AY7+AY8+AY10+AY12+AY13+AY14+AY18</f>
        <v>1999</v>
      </c>
      <c r="AZ19" s="83">
        <f>SUM(AZ6:AZ18)</f>
        <v>456</v>
      </c>
      <c r="BA19" s="117">
        <f>AZ19/AY19</f>
        <v>0.22811405702851426</v>
      </c>
      <c r="BB19" s="83">
        <f>SUM(BB6:BB18)</f>
        <v>85</v>
      </c>
      <c r="BC19" s="125">
        <f>BB19/AY19</f>
        <v>4.2521260630315159E-2</v>
      </c>
    </row>
    <row r="21" spans="1:55" x14ac:dyDescent="0.25">
      <c r="A21" s="47" t="s">
        <v>59</v>
      </c>
    </row>
    <row r="22" spans="1:55" x14ac:dyDescent="0.25">
      <c r="A22" s="47" t="s">
        <v>57</v>
      </c>
      <c r="D22" s="47" t="s">
        <v>58</v>
      </c>
    </row>
    <row r="25" spans="1:55" x14ac:dyDescent="0.25">
      <c r="A25" s="47" t="s">
        <v>60</v>
      </c>
    </row>
    <row r="26" spans="1:55" x14ac:dyDescent="0.25">
      <c r="A26" s="47" t="s">
        <v>57</v>
      </c>
      <c r="D26" s="47" t="s">
        <v>58</v>
      </c>
    </row>
    <row r="29" spans="1:55" x14ac:dyDescent="0.25">
      <c r="A29" s="47" t="s">
        <v>61</v>
      </c>
    </row>
    <row r="31" spans="1:55" x14ac:dyDescent="0.25">
      <c r="A31" s="47" t="s">
        <v>159</v>
      </c>
    </row>
  </sheetData>
  <mergeCells count="29">
    <mergeCell ref="A1:BC1"/>
    <mergeCell ref="D2:E2"/>
    <mergeCell ref="AT2:AU2"/>
    <mergeCell ref="F2:G2"/>
    <mergeCell ref="L2:M2"/>
    <mergeCell ref="BB2:BC2"/>
    <mergeCell ref="AZ2:BA2"/>
    <mergeCell ref="A2:A4"/>
    <mergeCell ref="J2:K2"/>
    <mergeCell ref="P2:Q2"/>
    <mergeCell ref="V2:W2"/>
    <mergeCell ref="AN2:AO2"/>
    <mergeCell ref="AL3:AM4"/>
    <mergeCell ref="AX3:AY4"/>
    <mergeCell ref="AV2:AW2"/>
    <mergeCell ref="AF3:AG4"/>
    <mergeCell ref="AB2:AC2"/>
    <mergeCell ref="B3:C4"/>
    <mergeCell ref="H3:I4"/>
    <mergeCell ref="T3:U4"/>
    <mergeCell ref="R2:S2"/>
    <mergeCell ref="X2:Y2"/>
    <mergeCell ref="AD2:AE2"/>
    <mergeCell ref="AR3:AS4"/>
    <mergeCell ref="Z3:AA4"/>
    <mergeCell ref="N3:O4"/>
    <mergeCell ref="AP2:AQ2"/>
    <mergeCell ref="AH2:AI2"/>
    <mergeCell ref="AJ2:AK2"/>
  </mergeCells>
  <conditionalFormatting sqref="E6:E18">
    <cfRule type="colorScale" priority="1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6:F18">
    <cfRule type="colorScale" priority="1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:G8 G10:G14 G16:G18">
    <cfRule type="colorScale" priority="1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9">
    <cfRule type="colorScale" priority="1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5">
    <cfRule type="colorScale" priority="1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6:K8 K10:K14 K16:K18">
    <cfRule type="colorScale" priority="1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9">
    <cfRule type="colorScale" priority="1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">
    <cfRule type="colorScale" priority="1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6:L18">
    <cfRule type="colorScale" priority="1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6:M8 M10:M14 M16:M18">
    <cfRule type="colorScale" priority="1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9">
    <cfRule type="colorScale" priority="1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5">
    <cfRule type="colorScale" priority="1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6:Q8 Q10:Q14 Q16:Q18">
    <cfRule type="colorScale" priority="1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9">
    <cfRule type="colorScale" priority="1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5">
    <cfRule type="colorScale" priority="1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6:R18">
    <cfRule type="colorScale" priority="1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6:S8 S10:S14 S16:S18">
    <cfRule type="colorScale" priority="1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9">
    <cfRule type="colorScale" priority="1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5">
    <cfRule type="colorScale" priority="1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6:U18 N6:O18 B6:C18 H6:I18 Z6:AA18">
    <cfRule type="colorScale" priority="232">
      <colorScale>
        <cfvo type="min"/>
        <cfvo type="max"/>
        <color theme="9" tint="0.79998168889431442"/>
        <color theme="9"/>
      </colorScale>
    </cfRule>
  </conditionalFormatting>
  <conditionalFormatting sqref="T6:U18 N6:O18 B6:C18 H6:I18">
    <cfRule type="colorScale" priority="240">
      <colorScale>
        <cfvo type="min"/>
        <cfvo type="max"/>
        <color rgb="FFFCFCFF"/>
        <color rgb="FF63BE7B"/>
      </colorScale>
    </cfRule>
  </conditionalFormatting>
  <conditionalFormatting sqref="W6:W8 W10:W14 W16 W18">
    <cfRule type="colorScale" priority="1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9">
    <cfRule type="colorScale" priority="1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5">
    <cfRule type="colorScale" priority="1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7">
    <cfRule type="colorScale" priority="1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6:X18">
    <cfRule type="colorScale" priority="1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6:Y8 Y10:Y14 Y16 Y18">
    <cfRule type="colorScale" priority="1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9">
    <cfRule type="colorScale" priority="1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15">
    <cfRule type="colorScale" priority="1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17">
    <cfRule type="colorScale" priority="1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6:AA18">
    <cfRule type="colorScale" priority="237">
      <colorScale>
        <cfvo type="min"/>
        <cfvo type="max"/>
        <color rgb="FFFCFCFF"/>
        <color rgb="FF63BE7B"/>
      </colorScale>
    </cfRule>
  </conditionalFormatting>
  <conditionalFormatting sqref="AB6:AC8 D6:D18 J6:J18 P6:P18 V6:V18 AB10:AC10 AB9 AB18:AC18 AB17 AB12:AC16 AB11">
    <cfRule type="colorScale" priority="2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6:AC8 AH6:AI8 D6:D18 J6:J18 P6:P18 V6:V18 AB10:AC10 AB9 AB18:AC18 AB17 AH10:AI10 AH9 AH18:AI18 AH15:AH17 AH12:AI14 AH11 AB12:AC16 AB11">
    <cfRule type="colorScale" priority="2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9">
    <cfRule type="colorScale" priority="1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11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17">
    <cfRule type="colorScale" priority="1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6:AD18">
    <cfRule type="colorScale" priority="1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6:AE8 AE10 AE16 AE18 AE12:AE14">
    <cfRule type="colorScale" priority="1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9">
    <cfRule type="colorScale" priority="1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11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15">
    <cfRule type="colorScale" priority="1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17">
    <cfRule type="colorScale" priority="1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F6:AG18">
    <cfRule type="colorScale" priority="63">
      <colorScale>
        <cfvo type="min"/>
        <cfvo type="max"/>
        <color theme="9" tint="0.79998168889431442"/>
        <color theme="9"/>
      </colorScale>
    </cfRule>
    <cfRule type="colorScale" priority="64">
      <colorScale>
        <cfvo type="min"/>
        <cfvo type="max"/>
        <color rgb="FFFCFCFF"/>
        <color rgb="FF63BE7B"/>
      </colorScale>
    </cfRule>
  </conditionalFormatting>
  <conditionalFormatting sqref="AH6:AI8 AH10:AI10 AH9 AH18:AI18 AH15:AH17 AH12:AI14 AH11">
    <cfRule type="colorScale" priority="2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9">
    <cfRule type="colorScale" priority="1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1"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5">
    <cfRule type="colorScale" priority="1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6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7">
    <cfRule type="colorScale" priority="1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6:AJ18">
    <cfRule type="colorScale" priority="1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K6:AK8 AK10 AK18 AK12:AK14">
    <cfRule type="colorScale" priority="1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K9">
    <cfRule type="colorScale" priority="1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K11">
    <cfRule type="colorScale" priority="4">
      <colorScale>
        <cfvo type="min"/>
        <cfvo type="max"/>
        <color rgb="FFFCFCFF"/>
        <color rgb="FF63BE7B"/>
      </colorScale>
    </cfRule>
    <cfRule type="colorScale" priority="3">
      <colorScale>
        <cfvo type="min"/>
        <cfvo type="max"/>
        <color theme="9" tint="0.79998168889431442"/>
        <color theme="9"/>
      </colorScale>
    </cfRule>
  </conditionalFormatting>
  <conditionalFormatting sqref="AK15">
    <cfRule type="colorScale" priority="1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K16"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K17">
    <cfRule type="colorScale" priority="1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6:AM18">
    <cfRule type="colorScale" priority="61">
      <colorScale>
        <cfvo type="min"/>
        <cfvo type="max"/>
        <color theme="9" tint="0.79998168889431442"/>
        <color theme="9"/>
      </colorScale>
    </cfRule>
    <cfRule type="colorScale" priority="62">
      <colorScale>
        <cfvo type="min"/>
        <cfvo type="max"/>
        <color rgb="FFFCFCFF"/>
        <color rgb="FF63BE7B"/>
      </colorScale>
    </cfRule>
  </conditionalFormatting>
  <conditionalFormatting sqref="AN6:AN18">
    <cfRule type="colorScale" priority="1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6:AO8 AO10 AO12:AO14 AO18">
    <cfRule type="colorScale" priority="2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9">
    <cfRule type="colorScale" priority="1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11"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15"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16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17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P6:AP18">
    <cfRule type="colorScale" priority="1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6:AQ8 AQ10 AQ12:AQ14 AQ18">
    <cfRule type="colorScale" priority="1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9">
    <cfRule type="colorScale" priority="1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11">
    <cfRule type="colorScale" priority="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15"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16"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17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6:AS18">
    <cfRule type="colorScale" priority="60">
      <colorScale>
        <cfvo type="min"/>
        <cfvo type="max"/>
        <color rgb="FFFCFCFF"/>
        <color rgb="FF63BE7B"/>
      </colorScale>
    </cfRule>
    <cfRule type="colorScale" priority="59">
      <colorScale>
        <cfvo type="min"/>
        <cfvo type="max"/>
        <color theme="9" tint="0.79998168889431442"/>
        <color theme="9"/>
      </colorScale>
    </cfRule>
  </conditionalFormatting>
  <conditionalFormatting sqref="AT6:AT18">
    <cfRule type="colorScale" priority="1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6:AU8 AU10 AU18 AU12:AU14">
    <cfRule type="colorScale" priority="16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9">
    <cfRule type="colorScale" priority="110">
      <colorScale>
        <cfvo type="min"/>
        <cfvo type="max"/>
        <color theme="9" tint="0.79998168889431442"/>
        <color theme="9"/>
      </colorScale>
    </cfRule>
    <cfRule type="colorScale" priority="111">
      <colorScale>
        <cfvo type="min"/>
        <cfvo type="max"/>
        <color rgb="FFFCFCFF"/>
        <color rgb="FF63BE7B"/>
      </colorScale>
    </cfRule>
  </conditionalFormatting>
  <conditionalFormatting sqref="AU11">
    <cfRule type="colorScale" priority="89">
      <colorScale>
        <cfvo type="min"/>
        <cfvo type="max"/>
        <color rgb="FFFCFCFF"/>
        <color rgb="FF63BE7B"/>
      </colorScale>
    </cfRule>
    <cfRule type="colorScale" priority="88">
      <colorScale>
        <cfvo type="min"/>
        <cfvo type="max"/>
        <color theme="9" tint="0.79998168889431442"/>
        <color theme="9"/>
      </colorScale>
    </cfRule>
  </conditionalFormatting>
  <conditionalFormatting sqref="AU15">
    <cfRule type="colorScale" priority="106">
      <colorScale>
        <cfvo type="min"/>
        <cfvo type="max"/>
        <color theme="9" tint="0.79998168889431442"/>
        <color theme="9"/>
      </colorScale>
    </cfRule>
    <cfRule type="colorScale" priority="107">
      <colorScale>
        <cfvo type="min"/>
        <cfvo type="max"/>
        <color rgb="FFFCFCFF"/>
        <color rgb="FF63BE7B"/>
      </colorScale>
    </cfRule>
  </conditionalFormatting>
  <conditionalFormatting sqref="AU16">
    <cfRule type="colorScale" priority="101">
      <colorScale>
        <cfvo type="min"/>
        <cfvo type="max"/>
        <color rgb="FFFCFCFF"/>
        <color rgb="FF63BE7B"/>
      </colorScale>
    </cfRule>
    <cfRule type="colorScale" priority="100">
      <colorScale>
        <cfvo type="min"/>
        <cfvo type="max"/>
        <color theme="9" tint="0.79998168889431442"/>
        <color theme="9"/>
      </colorScale>
    </cfRule>
  </conditionalFormatting>
  <conditionalFormatting sqref="AU17">
    <cfRule type="colorScale" priority="95">
      <colorScale>
        <cfvo type="min"/>
        <cfvo type="max"/>
        <color rgb="FFFCFCFF"/>
        <color rgb="FF63BE7B"/>
      </colorScale>
    </cfRule>
    <cfRule type="colorScale" priority="94">
      <colorScale>
        <cfvo type="min"/>
        <cfvo type="max"/>
        <color theme="9" tint="0.79998168889431442"/>
        <color theme="9"/>
      </colorScale>
    </cfRule>
  </conditionalFormatting>
  <conditionalFormatting sqref="AV6:AV18">
    <cfRule type="colorScale" priority="1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6:AW8 AW10 AW18 AW12:AW14">
    <cfRule type="colorScale" priority="1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9">
    <cfRule type="colorScale" priority="108">
      <colorScale>
        <cfvo type="min"/>
        <cfvo type="max"/>
        <color theme="9" tint="0.79998168889431442"/>
        <color theme="9"/>
      </colorScale>
    </cfRule>
    <cfRule type="colorScale" priority="109">
      <colorScale>
        <cfvo type="min"/>
        <cfvo type="max"/>
        <color rgb="FFFCFCFF"/>
        <color rgb="FF63BE7B"/>
      </colorScale>
    </cfRule>
  </conditionalFormatting>
  <conditionalFormatting sqref="AW11">
    <cfRule type="colorScale" priority="87">
      <colorScale>
        <cfvo type="min"/>
        <cfvo type="max"/>
        <color rgb="FFFCFCFF"/>
        <color rgb="FF63BE7B"/>
      </colorScale>
    </cfRule>
    <cfRule type="colorScale" priority="86">
      <colorScale>
        <cfvo type="min"/>
        <cfvo type="max"/>
        <color theme="9" tint="0.79998168889431442"/>
        <color theme="9"/>
      </colorScale>
    </cfRule>
  </conditionalFormatting>
  <conditionalFormatting sqref="AW15">
    <cfRule type="colorScale" priority="104">
      <colorScale>
        <cfvo type="min"/>
        <cfvo type="max"/>
        <color theme="9" tint="0.79998168889431442"/>
        <color theme="9"/>
      </colorScale>
    </cfRule>
    <cfRule type="colorScale" priority="105">
      <colorScale>
        <cfvo type="min"/>
        <cfvo type="max"/>
        <color rgb="FFFCFCFF"/>
        <color rgb="FF63BE7B"/>
      </colorScale>
    </cfRule>
  </conditionalFormatting>
  <conditionalFormatting sqref="AW16">
    <cfRule type="colorScale" priority="99">
      <colorScale>
        <cfvo type="min"/>
        <cfvo type="max"/>
        <color rgb="FFFCFCFF"/>
        <color rgb="FF63BE7B"/>
      </colorScale>
    </cfRule>
    <cfRule type="colorScale" priority="98">
      <colorScale>
        <cfvo type="min"/>
        <cfvo type="max"/>
        <color theme="9" tint="0.79998168889431442"/>
        <color theme="9"/>
      </colorScale>
    </cfRule>
  </conditionalFormatting>
  <conditionalFormatting sqref="AW17">
    <cfRule type="colorScale" priority="93">
      <colorScale>
        <cfvo type="min"/>
        <cfvo type="max"/>
        <color rgb="FFFCFCFF"/>
        <color rgb="FF63BE7B"/>
      </colorScale>
    </cfRule>
    <cfRule type="colorScale" priority="92">
      <colorScale>
        <cfvo type="min"/>
        <cfvo type="max"/>
        <color theme="9" tint="0.79998168889431442"/>
        <color theme="9"/>
      </colorScale>
    </cfRule>
  </conditionalFormatting>
  <conditionalFormatting sqref="AX6:AY8 AX10:AY10 AX18:AY18 AX12:AY13">
    <cfRule type="colorScale" priority="43">
      <colorScale>
        <cfvo type="min"/>
        <cfvo type="max"/>
        <color rgb="FFFCFCFF"/>
        <color rgb="FF63BE7B"/>
      </colorScale>
    </cfRule>
    <cfRule type="colorScale" priority="42">
      <colorScale>
        <cfvo type="min"/>
        <cfvo type="max"/>
        <color theme="9" tint="0.79998168889431442"/>
        <color theme="9"/>
      </colorScale>
    </cfRule>
  </conditionalFormatting>
  <conditionalFormatting sqref="AX9:AY9">
    <cfRule type="colorScale" priority="41">
      <colorScale>
        <cfvo type="min"/>
        <cfvo type="max"/>
        <color rgb="FFFCFCFF"/>
        <color rgb="FF63BE7B"/>
      </colorScale>
    </cfRule>
    <cfRule type="colorScale" priority="40">
      <colorScale>
        <cfvo type="min"/>
        <cfvo type="max"/>
        <color theme="9" tint="0.79998168889431442"/>
        <color theme="9"/>
      </colorScale>
    </cfRule>
  </conditionalFormatting>
  <conditionalFormatting sqref="AX11:AY11">
    <cfRule type="colorScale" priority="1">
      <colorScale>
        <cfvo type="min"/>
        <cfvo type="max"/>
        <color theme="9" tint="0.79998168889431442"/>
        <color theme="9"/>
      </colorScale>
    </cfRule>
    <cfRule type="colorScale" priority="2">
      <colorScale>
        <cfvo type="min"/>
        <cfvo type="max"/>
        <color rgb="FFFCFCFF"/>
        <color rgb="FF63BE7B"/>
      </colorScale>
    </cfRule>
  </conditionalFormatting>
  <conditionalFormatting sqref="AX14:AY14">
    <cfRule type="colorScale" priority="39">
      <colorScale>
        <cfvo type="min"/>
        <cfvo type="max"/>
        <color rgb="FFFCFCFF"/>
        <color rgb="FF63BE7B"/>
      </colorScale>
    </cfRule>
    <cfRule type="colorScale" priority="38">
      <colorScale>
        <cfvo type="min"/>
        <cfvo type="max"/>
        <color theme="9" tint="0.79998168889431442"/>
        <color theme="9"/>
      </colorScale>
    </cfRule>
  </conditionalFormatting>
  <conditionalFormatting sqref="AX15:AY15">
    <cfRule type="colorScale" priority="37">
      <colorScale>
        <cfvo type="min"/>
        <cfvo type="max"/>
        <color rgb="FFFCFCFF"/>
        <color rgb="FF63BE7B"/>
      </colorScale>
    </cfRule>
    <cfRule type="colorScale" priority="36">
      <colorScale>
        <cfvo type="min"/>
        <cfvo type="max"/>
        <color theme="9" tint="0.79998168889431442"/>
        <color theme="9"/>
      </colorScale>
    </cfRule>
  </conditionalFormatting>
  <conditionalFormatting sqref="AX16:AY16">
    <cfRule type="colorScale" priority="34">
      <colorScale>
        <cfvo type="min"/>
        <cfvo type="max"/>
        <color theme="9" tint="0.79998168889431442"/>
        <color theme="9"/>
      </colorScale>
    </cfRule>
    <cfRule type="colorScale" priority="35">
      <colorScale>
        <cfvo type="min"/>
        <cfvo type="max"/>
        <color rgb="FFFCFCFF"/>
        <color rgb="FF63BE7B"/>
      </colorScale>
    </cfRule>
  </conditionalFormatting>
  <conditionalFormatting sqref="AX17:AY17">
    <cfRule type="colorScale" priority="33">
      <colorScale>
        <cfvo type="min"/>
        <cfvo type="max"/>
        <color rgb="FFFCFCFF"/>
        <color rgb="FF63BE7B"/>
      </colorScale>
    </cfRule>
    <cfRule type="colorScale" priority="32">
      <colorScale>
        <cfvo type="min"/>
        <cfvo type="max"/>
        <color theme="9" tint="0.79998168889431442"/>
        <color theme="9"/>
      </colorScale>
    </cfRule>
  </conditionalFormatting>
  <conditionalFormatting sqref="AZ6:AZ18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A6:BA8 BA10 BA12:BA14 BA18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A15:BA17 BA11:BB11">
    <cfRule type="colorScale" priority="28">
      <colorScale>
        <cfvo type="min"/>
        <cfvo type="max"/>
        <color theme="9" tint="0.79998168889431442"/>
        <color theme="9"/>
      </colorScale>
    </cfRule>
    <cfRule type="colorScale" priority="29">
      <colorScale>
        <cfvo type="min"/>
        <cfvo type="max"/>
        <color rgb="FFFCFCFF"/>
        <color rgb="FF63BE7B"/>
      </colorScale>
    </cfRule>
  </conditionalFormatting>
  <conditionalFormatting sqref="BA9:BC9">
    <cfRule type="colorScale" priority="31">
      <colorScale>
        <cfvo type="min"/>
        <cfvo type="max"/>
        <color rgb="FFFCFCFF"/>
        <color rgb="FF63BE7B"/>
      </colorScale>
    </cfRule>
    <cfRule type="colorScale" priority="30">
      <colorScale>
        <cfvo type="min"/>
        <cfvo type="max"/>
        <color theme="9" tint="0.79998168889431442"/>
        <color theme="9"/>
      </colorScale>
    </cfRule>
  </conditionalFormatting>
  <conditionalFormatting sqref="BB6:BB8 BB10 BB12:BB14 BB1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15">
    <cfRule type="colorScale" priority="15">
      <colorScale>
        <cfvo type="min"/>
        <cfvo type="max"/>
        <color rgb="FFFCFCFF"/>
        <color rgb="FF63BE7B"/>
      </colorScale>
    </cfRule>
    <cfRule type="colorScale" priority="14">
      <colorScale>
        <cfvo type="min"/>
        <cfvo type="max"/>
        <color theme="9" tint="0.79998168889431442"/>
        <color theme="9"/>
      </colorScale>
    </cfRule>
  </conditionalFormatting>
  <conditionalFormatting sqref="BB16">
    <cfRule type="colorScale" priority="13">
      <colorScale>
        <cfvo type="min"/>
        <cfvo type="max"/>
        <color rgb="FFFCFCFF"/>
        <color rgb="FF63BE7B"/>
      </colorScale>
    </cfRule>
    <cfRule type="colorScale" priority="12">
      <colorScale>
        <cfvo type="min"/>
        <cfvo type="max"/>
        <color theme="9" tint="0.79998168889431442"/>
        <color theme="9"/>
      </colorScale>
    </cfRule>
  </conditionalFormatting>
  <conditionalFormatting sqref="BB17">
    <cfRule type="colorScale" priority="11">
      <colorScale>
        <cfvo type="min"/>
        <cfvo type="max"/>
        <color rgb="FFFCFCFF"/>
        <color rgb="FF63BE7B"/>
      </colorScale>
    </cfRule>
    <cfRule type="colorScale" priority="10">
      <colorScale>
        <cfvo type="min"/>
        <cfvo type="max"/>
        <color theme="9" tint="0.79998168889431442"/>
        <color theme="9"/>
      </colorScale>
    </cfRule>
  </conditionalFormatting>
  <conditionalFormatting sqref="BC6:BC8 BC10 BC12:BC14 BC18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C11">
    <cfRule type="colorScale" priority="8">
      <colorScale>
        <cfvo type="min"/>
        <cfvo type="max"/>
        <color rgb="FFFCFCFF"/>
        <color rgb="FF63BE7B"/>
      </colorScale>
    </cfRule>
    <cfRule type="colorScale" priority="7">
      <colorScale>
        <cfvo type="min"/>
        <cfvo type="max"/>
        <color theme="9" tint="0.79998168889431442"/>
        <color theme="9"/>
      </colorScale>
    </cfRule>
  </conditionalFormatting>
  <conditionalFormatting sqref="BC15:BC17">
    <cfRule type="colorScale" priority="6">
      <colorScale>
        <cfvo type="min"/>
        <cfvo type="max"/>
        <color rgb="FFFCFCFF"/>
        <color rgb="FF63BE7B"/>
      </colorScale>
    </cfRule>
    <cfRule type="colorScale" priority="5">
      <colorScale>
        <cfvo type="min"/>
        <cfvo type="max"/>
        <color theme="9" tint="0.79998168889431442"/>
        <color theme="9"/>
      </colorScale>
    </cfRule>
  </conditionalFormatting>
  <pageMargins left="0.7" right="0.7" top="0.75" bottom="0.75" header="0.3" footer="0.3"/>
  <pageSetup paperSize="3" scale="55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2:K46"/>
  <sheetViews>
    <sheetView workbookViewId="0">
      <selection activeCell="W56" sqref="W56"/>
    </sheetView>
  </sheetViews>
  <sheetFormatPr defaultRowHeight="15" x14ac:dyDescent="0.25"/>
  <sheetData>
    <row r="42" spans="2:11" ht="15.75" thickBot="1" x14ac:dyDescent="0.3">
      <c r="B42" t="s">
        <v>71</v>
      </c>
    </row>
    <row r="43" spans="2:11" x14ac:dyDescent="0.25">
      <c r="B43" s="65"/>
      <c r="C43" s="66"/>
      <c r="D43" s="66"/>
      <c r="E43" s="66"/>
      <c r="F43" s="67" t="s">
        <v>73</v>
      </c>
      <c r="G43" s="66"/>
      <c r="H43" s="66"/>
      <c r="I43" s="66"/>
      <c r="J43" s="66"/>
      <c r="K43" s="68"/>
    </row>
    <row r="44" spans="2:11" x14ac:dyDescent="0.25">
      <c r="B44" s="69" t="s">
        <v>75</v>
      </c>
      <c r="G44" t="s">
        <v>74</v>
      </c>
      <c r="K44" s="70"/>
    </row>
    <row r="45" spans="2:11" x14ac:dyDescent="0.25">
      <c r="B45" s="69"/>
      <c r="K45" s="70"/>
    </row>
    <row r="46" spans="2:11" ht="15.75" thickBot="1" x14ac:dyDescent="0.3">
      <c r="B46" s="71"/>
      <c r="C46" s="72"/>
      <c r="D46" s="72"/>
      <c r="E46" s="72"/>
      <c r="F46" s="72"/>
      <c r="G46" s="72"/>
      <c r="H46" s="72"/>
      <c r="I46" s="72"/>
      <c r="J46" s="73"/>
      <c r="K46" s="73"/>
    </row>
  </sheetData>
  <pageMargins left="0.7" right="0.7" top="0.75" bottom="0.75" header="0.3" footer="0.3"/>
  <pageSetup paperSize="3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41"/>
  <sheetViews>
    <sheetView workbookViewId="0">
      <selection activeCell="Q89" sqref="Q89"/>
    </sheetView>
  </sheetViews>
  <sheetFormatPr defaultRowHeight="15" x14ac:dyDescent="0.25"/>
  <sheetData>
    <row r="41" spans="2:2" x14ac:dyDescent="0.25">
      <c r="B41" t="s">
        <v>72</v>
      </c>
    </row>
  </sheetData>
  <pageMargins left="0.7" right="0.7" top="0.75" bottom="0.75" header="0.3" footer="0.3"/>
  <pageSetup paperSize="3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K6"/>
  <sheetViews>
    <sheetView workbookViewId="0">
      <selection activeCell="H13" sqref="H13"/>
    </sheetView>
  </sheetViews>
  <sheetFormatPr defaultRowHeight="15" x14ac:dyDescent="0.25"/>
  <cols>
    <col min="1" max="1" width="9.140625" customWidth="1"/>
    <col min="10" max="10" width="9.140625" customWidth="1"/>
  </cols>
  <sheetData>
    <row r="2" spans="2:11" ht="15.75" thickBot="1" x14ac:dyDescent="0.3"/>
    <row r="3" spans="2:11" x14ac:dyDescent="0.25">
      <c r="B3" s="65"/>
      <c r="C3" s="66"/>
      <c r="D3" s="66"/>
      <c r="E3" s="66"/>
      <c r="F3" s="67" t="s">
        <v>73</v>
      </c>
      <c r="G3" s="66"/>
      <c r="H3" s="66"/>
      <c r="I3" s="66"/>
      <c r="J3" s="66"/>
      <c r="K3" s="68"/>
    </row>
    <row r="4" spans="2:11" x14ac:dyDescent="0.25">
      <c r="B4" s="69" t="s">
        <v>75</v>
      </c>
      <c r="G4" t="s">
        <v>74</v>
      </c>
      <c r="K4" s="70"/>
    </row>
    <row r="5" spans="2:11" x14ac:dyDescent="0.25">
      <c r="B5" s="69"/>
      <c r="K5" s="70"/>
    </row>
    <row r="6" spans="2:11" ht="15.75" thickBot="1" x14ac:dyDescent="0.3">
      <c r="B6" s="71"/>
      <c r="C6" s="72"/>
      <c r="D6" s="72"/>
      <c r="E6" s="72"/>
      <c r="F6" s="72"/>
      <c r="G6" s="72"/>
      <c r="H6" s="72"/>
      <c r="I6" s="72"/>
      <c r="J6" s="73"/>
      <c r="K6" s="73"/>
    </row>
  </sheetData>
  <pageMargins left="0.7" right="0.7" top="0.75" bottom="0.75" header="0.3" footer="0.3"/>
  <pageSetup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FC16E-A63C-4615-9A1A-966700360A63}">
  <dimension ref="A1:L14"/>
  <sheetViews>
    <sheetView topLeftCell="B1" zoomScale="145" zoomScaleNormal="145" workbookViewId="0">
      <selection activeCell="L7" sqref="L7"/>
    </sheetView>
  </sheetViews>
  <sheetFormatPr defaultRowHeight="17.25" x14ac:dyDescent="0.25"/>
  <cols>
    <col min="1" max="1" width="47.42578125" style="47" customWidth="1"/>
    <col min="2" max="7" width="13.7109375" style="47" customWidth="1"/>
    <col min="8" max="8" width="14.140625" style="47" customWidth="1"/>
    <col min="9" max="9" width="15.28515625" style="47" customWidth="1"/>
    <col min="10" max="10" width="13.42578125" style="47" customWidth="1"/>
    <col min="11" max="11" width="14" style="47" customWidth="1"/>
    <col min="12" max="12" width="13.140625" style="47" customWidth="1"/>
    <col min="13" max="16384" width="9.140625" style="47"/>
  </cols>
  <sheetData>
    <row r="1" spans="1:12" s="48" customFormat="1" ht="99.95" customHeight="1" thickBot="1" x14ac:dyDescent="0.3">
      <c r="A1" s="147" t="s">
        <v>167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2" ht="34.5" customHeight="1" x14ac:dyDescent="0.25">
      <c r="A2" s="149"/>
      <c r="B2" s="130" t="s">
        <v>47</v>
      </c>
      <c r="C2" s="131" t="s">
        <v>47</v>
      </c>
      <c r="D2" s="130" t="s">
        <v>47</v>
      </c>
      <c r="E2" s="130" t="s">
        <v>47</v>
      </c>
      <c r="F2" s="130" t="s">
        <v>47</v>
      </c>
      <c r="G2" s="130" t="s">
        <v>47</v>
      </c>
      <c r="H2" s="130" t="s">
        <v>47</v>
      </c>
      <c r="I2" s="130" t="s">
        <v>47</v>
      </c>
      <c r="J2" s="130" t="s">
        <v>47</v>
      </c>
      <c r="K2" s="96" t="s">
        <v>47</v>
      </c>
      <c r="L2" s="130" t="s">
        <v>47</v>
      </c>
    </row>
    <row r="3" spans="1:12" x14ac:dyDescent="0.25">
      <c r="A3" s="150"/>
      <c r="B3" s="181" t="s">
        <v>1</v>
      </c>
      <c r="C3" s="183" t="s">
        <v>3</v>
      </c>
      <c r="D3" s="183" t="s">
        <v>5</v>
      </c>
      <c r="E3" s="183" t="s">
        <v>7</v>
      </c>
      <c r="F3" s="183" t="s">
        <v>49</v>
      </c>
      <c r="G3" s="183" t="s">
        <v>55</v>
      </c>
      <c r="H3" s="183" t="s">
        <v>76</v>
      </c>
      <c r="I3" s="183" t="s">
        <v>80</v>
      </c>
      <c r="J3" s="183" t="s">
        <v>150</v>
      </c>
      <c r="K3" s="183" t="s">
        <v>160</v>
      </c>
      <c r="L3" s="179" t="s">
        <v>168</v>
      </c>
    </row>
    <row r="4" spans="1:12" ht="18" thickBot="1" x14ac:dyDescent="0.3">
      <c r="A4" s="151"/>
      <c r="B4" s="182"/>
      <c r="C4" s="184"/>
      <c r="D4" s="184"/>
      <c r="E4" s="184"/>
      <c r="F4" s="184"/>
      <c r="G4" s="184"/>
      <c r="H4" s="184"/>
      <c r="I4" s="184"/>
      <c r="J4" s="184"/>
      <c r="K4" s="184"/>
      <c r="L4" s="180"/>
    </row>
    <row r="5" spans="1:12" ht="15.95" customHeight="1" thickBot="1" x14ac:dyDescent="0.3">
      <c r="A5" s="176" t="s">
        <v>149</v>
      </c>
      <c r="B5" s="175"/>
      <c r="C5" s="175"/>
      <c r="D5" s="175"/>
      <c r="E5" s="175"/>
      <c r="F5" s="80"/>
      <c r="G5" s="80"/>
      <c r="H5" s="80"/>
      <c r="I5" s="80"/>
      <c r="J5" s="80"/>
      <c r="K5" s="129"/>
      <c r="L5" s="109"/>
    </row>
    <row r="6" spans="1:12" x14ac:dyDescent="0.25">
      <c r="A6" s="58" t="s">
        <v>144</v>
      </c>
      <c r="B6" s="37">
        <f>'Dual-Enrolled'!C3+'Dual-Enrolled'!D3</f>
        <v>682</v>
      </c>
      <c r="C6" s="37">
        <f>'Dual-Enrolled'!E3+'Dual-Enrolled'!F3</f>
        <v>741</v>
      </c>
      <c r="D6" s="37">
        <f>'Dual-Enrolled'!G3+'Dual-Enrolled'!H3</f>
        <v>817</v>
      </c>
      <c r="E6" s="37">
        <f>'Dual-Enrolled'!I3+'Dual-Enrolled'!J3</f>
        <v>807</v>
      </c>
      <c r="F6" s="37">
        <f>'Dual-Enrolled'!K3+'Dual-Enrolled'!L3</f>
        <v>1059</v>
      </c>
      <c r="G6" s="37">
        <f>'Dual-Enrolled'!M3+'Dual-Enrolled'!N3</f>
        <v>887</v>
      </c>
      <c r="H6" s="37">
        <f>'Dual-Enrolled'!O3+'Dual-Enrolled'!P3</f>
        <v>1066</v>
      </c>
      <c r="I6" s="37">
        <f>'Dual-Enrolled'!Q3+'Dual-Enrolled'!R3</f>
        <v>830</v>
      </c>
      <c r="J6" s="37">
        <f>'Dual-Enrolled'!S3+'Dual-Enrolled'!T3</f>
        <v>704</v>
      </c>
      <c r="K6" s="1">
        <f>'Dual-Enrolled'!V3+'Dual-Enrolled'!U3</f>
        <v>326</v>
      </c>
      <c r="L6" s="1">
        <f>'Dual-Enrolled'!X3+'Dual-Enrolled'!W3</f>
        <v>114</v>
      </c>
    </row>
    <row r="7" spans="1:12" ht="18" thickBot="1" x14ac:dyDescent="0.3">
      <c r="A7" s="59" t="s">
        <v>145</v>
      </c>
      <c r="B7" s="37">
        <f>'Dual-Enrolled'!C4+'Dual-Enrolled'!D4</f>
        <v>0</v>
      </c>
      <c r="C7" s="37">
        <f>'Dual-Enrolled'!E4+'Dual-Enrolled'!F4</f>
        <v>0</v>
      </c>
      <c r="D7" s="37">
        <f>'Dual-Enrolled'!G4+'Dual-Enrolled'!H4</f>
        <v>0</v>
      </c>
      <c r="E7" s="37">
        <f>'Dual-Enrolled'!I4+'Dual-Enrolled'!J4</f>
        <v>0</v>
      </c>
      <c r="F7" s="37">
        <f>'Dual-Enrolled'!K4+'Dual-Enrolled'!L4</f>
        <v>0</v>
      </c>
      <c r="G7" s="37">
        <f>'Dual-Enrolled'!M4+'Dual-Enrolled'!N4</f>
        <v>0</v>
      </c>
      <c r="H7" s="37">
        <f>'Dual-Enrolled'!O4+'Dual-Enrolled'!P4</f>
        <v>8</v>
      </c>
      <c r="I7" s="37">
        <f>'Dual-Enrolled'!Q4+'Dual-Enrolled'!R4</f>
        <v>9</v>
      </c>
      <c r="J7" s="37">
        <f>'Dual-Enrolled'!T4+'Dual-Enrolled'!S4</f>
        <v>17</v>
      </c>
      <c r="K7" s="37">
        <f>'Dual-Enrolled'!U4+'Dual-Enrolled'!V4</f>
        <v>9</v>
      </c>
      <c r="L7" s="37">
        <f>'Dual-Enrolled'!X4+'Dual-Enrolled'!W4</f>
        <v>8</v>
      </c>
    </row>
    <row r="8" spans="1:12" ht="18" thickBot="1" x14ac:dyDescent="0.3">
      <c r="A8" s="49" t="s">
        <v>146</v>
      </c>
      <c r="B8" s="17">
        <f>SUM(B6:B7)</f>
        <v>682</v>
      </c>
      <c r="C8" s="17">
        <f t="shared" ref="C8:J8" si="0">SUM(C6:C7)</f>
        <v>741</v>
      </c>
      <c r="D8" s="17">
        <f t="shared" si="0"/>
        <v>817</v>
      </c>
      <c r="E8" s="17">
        <f t="shared" si="0"/>
        <v>807</v>
      </c>
      <c r="F8" s="17">
        <f t="shared" si="0"/>
        <v>1059</v>
      </c>
      <c r="G8" s="17">
        <f t="shared" si="0"/>
        <v>887</v>
      </c>
      <c r="H8" s="17">
        <f t="shared" si="0"/>
        <v>1074</v>
      </c>
      <c r="I8" s="17">
        <f t="shared" si="0"/>
        <v>839</v>
      </c>
      <c r="J8" s="17">
        <f t="shared" si="0"/>
        <v>721</v>
      </c>
      <c r="K8" s="17">
        <f>SUM(K6:K7)</f>
        <v>335</v>
      </c>
      <c r="L8" s="17">
        <f>SUM(L6:L7)</f>
        <v>122</v>
      </c>
    </row>
    <row r="10" spans="1:12" x14ac:dyDescent="0.25">
      <c r="A10" s="47" t="s">
        <v>59</v>
      </c>
    </row>
    <row r="11" spans="1:12" x14ac:dyDescent="0.25">
      <c r="A11" s="47" t="s">
        <v>57</v>
      </c>
    </row>
    <row r="14" spans="1:12" x14ac:dyDescent="0.25">
      <c r="A14" s="47" t="s">
        <v>53</v>
      </c>
    </row>
  </sheetData>
  <mergeCells count="14">
    <mergeCell ref="L3:L4"/>
    <mergeCell ref="A1:L1"/>
    <mergeCell ref="A5:E5"/>
    <mergeCell ref="B3:B4"/>
    <mergeCell ref="C3:C4"/>
    <mergeCell ref="D3:D4"/>
    <mergeCell ref="E3:E4"/>
    <mergeCell ref="J3:J4"/>
    <mergeCell ref="K3:K4"/>
    <mergeCell ref="F3:F4"/>
    <mergeCell ref="G3:G4"/>
    <mergeCell ref="H3:H4"/>
    <mergeCell ref="I3:I4"/>
    <mergeCell ref="A2:A4"/>
  </mergeCells>
  <conditionalFormatting sqref="B7:G7 B6:K6">
    <cfRule type="colorScale" priority="133">
      <colorScale>
        <cfvo type="min"/>
        <cfvo type="max"/>
        <color theme="9" tint="0.79998168889431442"/>
        <color theme="9"/>
      </colorScale>
    </cfRule>
  </conditionalFormatting>
  <conditionalFormatting sqref="H7">
    <cfRule type="colorScale" priority="134">
      <colorScale>
        <cfvo type="min"/>
        <cfvo type="max"/>
        <color theme="9" tint="0.79998168889431442"/>
        <color theme="9"/>
      </colorScale>
    </cfRule>
  </conditionalFormatting>
  <conditionalFormatting sqref="I7:L7">
    <cfRule type="colorScale" priority="135">
      <colorScale>
        <cfvo type="min"/>
        <cfvo type="max"/>
        <color theme="9" tint="0.79998168889431442"/>
        <color theme="9"/>
      </colorScale>
    </cfRule>
  </conditionalFormatting>
  <conditionalFormatting sqref="L6">
    <cfRule type="colorScale" priority="1">
      <colorScale>
        <cfvo type="min"/>
        <cfvo type="max"/>
        <color theme="9" tint="0.79998168889431442"/>
        <color theme="9"/>
      </colorScale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77A38-3D81-42F8-ABA9-5CEF8F731843}">
  <dimension ref="A1:X5"/>
  <sheetViews>
    <sheetView topLeftCell="L1" zoomScale="145" zoomScaleNormal="145" workbookViewId="0">
      <selection activeCell="T14" sqref="T14"/>
    </sheetView>
  </sheetViews>
  <sheetFormatPr defaultRowHeight="15" x14ac:dyDescent="0.25"/>
  <sheetData>
    <row r="1" spans="1:24" x14ac:dyDescent="0.25">
      <c r="A1" s="152" t="s">
        <v>141</v>
      </c>
      <c r="B1" s="152"/>
      <c r="C1" s="185" t="s">
        <v>142</v>
      </c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</row>
    <row r="2" spans="1:24" x14ac:dyDescent="0.25">
      <c r="A2" s="152"/>
      <c r="B2" s="152"/>
      <c r="C2" s="112" t="s">
        <v>147</v>
      </c>
      <c r="D2" s="112" t="s">
        <v>148</v>
      </c>
      <c r="E2" s="112" t="s">
        <v>85</v>
      </c>
      <c r="F2" s="112" t="s">
        <v>86</v>
      </c>
      <c r="G2" s="112" t="s">
        <v>87</v>
      </c>
      <c r="H2" s="112" t="s">
        <v>88</v>
      </c>
      <c r="I2" s="112" t="s">
        <v>89</v>
      </c>
      <c r="J2" s="112" t="s">
        <v>90</v>
      </c>
      <c r="K2" s="112" t="s">
        <v>91</v>
      </c>
      <c r="L2" s="112" t="s">
        <v>92</v>
      </c>
      <c r="M2" s="112" t="s">
        <v>93</v>
      </c>
      <c r="N2" s="112" t="s">
        <v>94</v>
      </c>
      <c r="O2" s="112" t="s">
        <v>95</v>
      </c>
      <c r="P2" s="112" t="s">
        <v>96</v>
      </c>
      <c r="Q2" s="112" t="s">
        <v>97</v>
      </c>
      <c r="R2" s="112" t="s">
        <v>143</v>
      </c>
      <c r="S2" s="112">
        <v>20221</v>
      </c>
      <c r="T2" s="112">
        <v>20222</v>
      </c>
      <c r="U2" s="112">
        <v>20231</v>
      </c>
      <c r="V2" s="112">
        <v>20232</v>
      </c>
      <c r="W2" s="112">
        <v>20241</v>
      </c>
      <c r="X2" s="112">
        <v>20242</v>
      </c>
    </row>
    <row r="3" spans="1:24" x14ac:dyDescent="0.25">
      <c r="A3" s="113" t="s">
        <v>144</v>
      </c>
      <c r="B3" s="113" t="s">
        <v>98</v>
      </c>
      <c r="C3" s="114">
        <v>176</v>
      </c>
      <c r="D3" s="114">
        <v>506</v>
      </c>
      <c r="E3" s="114">
        <v>251</v>
      </c>
      <c r="F3" s="114">
        <v>490</v>
      </c>
      <c r="G3" s="114">
        <v>265</v>
      </c>
      <c r="H3" s="114">
        <v>552</v>
      </c>
      <c r="I3" s="114">
        <v>246</v>
      </c>
      <c r="J3" s="114">
        <v>561</v>
      </c>
      <c r="K3" s="114">
        <v>381</v>
      </c>
      <c r="L3" s="114">
        <v>678</v>
      </c>
      <c r="M3" s="114">
        <v>331</v>
      </c>
      <c r="N3" s="114">
        <v>556</v>
      </c>
      <c r="O3" s="132">
        <v>413</v>
      </c>
      <c r="P3" s="132">
        <v>653</v>
      </c>
      <c r="Q3" s="132">
        <v>336</v>
      </c>
      <c r="R3" s="132">
        <v>494</v>
      </c>
      <c r="S3" s="122">
        <v>368</v>
      </c>
      <c r="T3" s="122">
        <v>336</v>
      </c>
      <c r="U3" s="118">
        <v>167</v>
      </c>
      <c r="V3" s="118">
        <v>159</v>
      </c>
      <c r="W3" s="118">
        <v>62</v>
      </c>
      <c r="X3" s="118">
        <v>52</v>
      </c>
    </row>
    <row r="4" spans="1:24" x14ac:dyDescent="0.25">
      <c r="A4" s="113" t="s">
        <v>145</v>
      </c>
      <c r="B4" s="113" t="s">
        <v>98</v>
      </c>
      <c r="C4" s="114">
        <v>0</v>
      </c>
      <c r="D4" s="114">
        <v>0</v>
      </c>
      <c r="E4" s="114">
        <v>0</v>
      </c>
      <c r="F4" s="114">
        <v>0</v>
      </c>
      <c r="G4" s="114">
        <v>0</v>
      </c>
      <c r="H4" s="114">
        <v>0</v>
      </c>
      <c r="I4" s="114">
        <v>0</v>
      </c>
      <c r="J4" s="114">
        <v>0</v>
      </c>
      <c r="K4" s="114">
        <v>0</v>
      </c>
      <c r="L4" s="114">
        <v>0</v>
      </c>
      <c r="M4" s="114">
        <v>0</v>
      </c>
      <c r="N4" s="114">
        <v>0</v>
      </c>
      <c r="O4" s="132">
        <v>6</v>
      </c>
      <c r="P4" s="132">
        <v>2</v>
      </c>
      <c r="Q4" s="132">
        <v>5</v>
      </c>
      <c r="R4" s="132">
        <v>4</v>
      </c>
      <c r="S4" s="132">
        <v>11</v>
      </c>
      <c r="T4" s="114">
        <v>6</v>
      </c>
      <c r="U4" s="114">
        <v>5</v>
      </c>
      <c r="V4" s="114">
        <v>4</v>
      </c>
      <c r="W4" s="118">
        <v>4</v>
      </c>
      <c r="X4" s="118">
        <v>4</v>
      </c>
    </row>
    <row r="5" spans="1:24" x14ac:dyDescent="0.25">
      <c r="C5" s="116">
        <f>C3+D3</f>
        <v>682</v>
      </c>
      <c r="E5" s="116">
        <f>E3+F3</f>
        <v>741</v>
      </c>
      <c r="G5" s="116">
        <f>G3+H3</f>
        <v>817</v>
      </c>
      <c r="I5" s="116">
        <f>I3+J3</f>
        <v>807</v>
      </c>
      <c r="K5" s="116">
        <f>K3+L3</f>
        <v>1059</v>
      </c>
      <c r="M5" s="116">
        <f>M3+N3</f>
        <v>887</v>
      </c>
      <c r="O5" s="116">
        <f>O3+P3</f>
        <v>1066</v>
      </c>
      <c r="Q5" s="116">
        <f>Q3+R3</f>
        <v>830</v>
      </c>
      <c r="S5" s="116">
        <f>S3+T3</f>
        <v>704</v>
      </c>
      <c r="U5" s="116">
        <f>U3+V3</f>
        <v>326</v>
      </c>
      <c r="W5" s="116">
        <f>W3+X3</f>
        <v>114</v>
      </c>
    </row>
  </sheetData>
  <mergeCells count="2">
    <mergeCell ref="A1:B2"/>
    <mergeCell ref="C1:U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C71F9-5824-40BB-8DFF-FE9832A86923}">
  <dimension ref="A1"/>
  <sheetViews>
    <sheetView workbookViewId="0">
      <selection activeCell="P34" sqref="P34"/>
    </sheetView>
  </sheetViews>
  <sheetFormatPr defaultRowHeight="15" x14ac:dyDescent="0.25"/>
  <sheetData/>
  <pageMargins left="0.7" right="0.7" top="0.75" bottom="0.75" header="0.3" footer="0.3"/>
  <pageSetup paperSize="3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D0E9B-34D0-4AFF-904A-B0150A09ADEF}">
  <dimension ref="A1:N16"/>
  <sheetViews>
    <sheetView workbookViewId="0">
      <selection activeCell="M4" sqref="M4:M16"/>
    </sheetView>
  </sheetViews>
  <sheetFormatPr defaultRowHeight="15" x14ac:dyDescent="0.25"/>
  <cols>
    <col min="1" max="1" width="34" bestFit="1" customWidth="1"/>
    <col min="2" max="14" width="11.42578125" customWidth="1"/>
  </cols>
  <sheetData>
    <row r="1" spans="1:14" x14ac:dyDescent="0.25">
      <c r="A1" s="152" t="s">
        <v>83</v>
      </c>
      <c r="B1" s="153" t="s">
        <v>84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14" x14ac:dyDescent="0.25">
      <c r="A2" s="152"/>
      <c r="B2" s="112" t="s">
        <v>85</v>
      </c>
      <c r="C2" s="112" t="s">
        <v>86</v>
      </c>
      <c r="D2" s="112" t="s">
        <v>87</v>
      </c>
      <c r="E2" s="112" t="s">
        <v>88</v>
      </c>
      <c r="F2" s="112" t="s">
        <v>89</v>
      </c>
      <c r="G2" s="112" t="s">
        <v>90</v>
      </c>
      <c r="H2" s="112" t="s">
        <v>91</v>
      </c>
      <c r="I2" s="112" t="s">
        <v>92</v>
      </c>
      <c r="J2" s="112" t="s">
        <v>93</v>
      </c>
      <c r="K2" s="112" t="s">
        <v>94</v>
      </c>
      <c r="L2" s="112" t="s">
        <v>95</v>
      </c>
      <c r="M2" s="112" t="s">
        <v>96</v>
      </c>
      <c r="N2" s="112" t="s">
        <v>97</v>
      </c>
    </row>
    <row r="3" spans="1:14" x14ac:dyDescent="0.25">
      <c r="A3" s="152"/>
      <c r="B3" s="112" t="s">
        <v>98</v>
      </c>
      <c r="C3" s="112" t="s">
        <v>98</v>
      </c>
      <c r="D3" s="112" t="s">
        <v>98</v>
      </c>
      <c r="E3" s="112" t="s">
        <v>98</v>
      </c>
      <c r="F3" s="112" t="s">
        <v>98</v>
      </c>
      <c r="G3" s="112" t="s">
        <v>98</v>
      </c>
      <c r="H3" s="112" t="s">
        <v>98</v>
      </c>
      <c r="I3" s="112" t="s">
        <v>98</v>
      </c>
      <c r="J3" s="112" t="s">
        <v>98</v>
      </c>
      <c r="K3" s="112" t="s">
        <v>98</v>
      </c>
      <c r="L3" s="112" t="s">
        <v>98</v>
      </c>
      <c r="M3" s="112" t="s">
        <v>98</v>
      </c>
      <c r="N3" s="112" t="s">
        <v>98</v>
      </c>
    </row>
    <row r="4" spans="1:14" x14ac:dyDescent="0.25">
      <c r="A4" s="113" t="s">
        <v>99</v>
      </c>
      <c r="B4" s="115">
        <v>54</v>
      </c>
      <c r="C4" s="115">
        <v>2</v>
      </c>
      <c r="D4" s="115">
        <v>59</v>
      </c>
      <c r="E4" s="115">
        <v>0</v>
      </c>
      <c r="F4" s="115">
        <v>58</v>
      </c>
      <c r="G4" s="115">
        <v>0</v>
      </c>
      <c r="H4" s="115">
        <v>50</v>
      </c>
      <c r="I4" s="115">
        <v>0</v>
      </c>
      <c r="J4" s="115">
        <v>63</v>
      </c>
      <c r="K4" s="115">
        <v>0</v>
      </c>
      <c r="L4" s="115">
        <v>58</v>
      </c>
      <c r="M4" s="115">
        <v>3</v>
      </c>
      <c r="N4" s="114">
        <v>54</v>
      </c>
    </row>
    <row r="5" spans="1:14" x14ac:dyDescent="0.25">
      <c r="A5" s="113" t="s">
        <v>100</v>
      </c>
      <c r="B5" s="115">
        <v>34</v>
      </c>
      <c r="C5" s="115">
        <v>0</v>
      </c>
      <c r="D5" s="115">
        <v>23</v>
      </c>
      <c r="E5" s="115">
        <v>0</v>
      </c>
      <c r="F5" s="115">
        <v>34</v>
      </c>
      <c r="G5" s="115">
        <v>0</v>
      </c>
      <c r="H5" s="115">
        <v>25</v>
      </c>
      <c r="I5" s="115">
        <v>0</v>
      </c>
      <c r="J5" s="115">
        <v>34</v>
      </c>
      <c r="K5" s="115">
        <v>0</v>
      </c>
      <c r="L5" s="115">
        <v>45</v>
      </c>
      <c r="M5" s="115">
        <v>0</v>
      </c>
      <c r="N5" s="114">
        <v>34</v>
      </c>
    </row>
    <row r="6" spans="1:14" x14ac:dyDescent="0.25">
      <c r="A6" s="113" t="s">
        <v>101</v>
      </c>
      <c r="B6" s="115">
        <v>73</v>
      </c>
      <c r="C6" s="115">
        <v>0</v>
      </c>
      <c r="D6" s="115">
        <v>71</v>
      </c>
      <c r="E6" s="115">
        <v>0</v>
      </c>
      <c r="F6" s="115">
        <v>90</v>
      </c>
      <c r="G6" s="115">
        <v>3</v>
      </c>
      <c r="H6" s="115">
        <v>112</v>
      </c>
      <c r="I6" s="115">
        <v>1</v>
      </c>
      <c r="J6" s="115">
        <v>99</v>
      </c>
      <c r="K6" s="115">
        <v>5</v>
      </c>
      <c r="L6" s="115">
        <v>72</v>
      </c>
      <c r="M6" s="115">
        <v>1</v>
      </c>
      <c r="N6" s="114">
        <v>84</v>
      </c>
    </row>
    <row r="7" spans="1:14" x14ac:dyDescent="0.25">
      <c r="A7" s="113" t="s">
        <v>102</v>
      </c>
      <c r="B7" s="115">
        <v>2</v>
      </c>
      <c r="C7" s="115">
        <v>0</v>
      </c>
      <c r="D7" s="115">
        <v>2</v>
      </c>
      <c r="E7" s="115">
        <v>0</v>
      </c>
      <c r="F7" s="115">
        <v>1</v>
      </c>
      <c r="G7" s="115">
        <v>0</v>
      </c>
      <c r="H7" s="115">
        <v>1</v>
      </c>
      <c r="I7" s="115">
        <v>0</v>
      </c>
      <c r="J7" s="115">
        <v>0</v>
      </c>
      <c r="K7" s="115">
        <v>0</v>
      </c>
      <c r="L7" s="115">
        <v>0</v>
      </c>
      <c r="M7" s="115">
        <v>1</v>
      </c>
      <c r="N7" s="114">
        <v>1</v>
      </c>
    </row>
    <row r="8" spans="1:14" x14ac:dyDescent="0.25">
      <c r="A8" s="113" t="s">
        <v>111</v>
      </c>
      <c r="B8" s="115">
        <v>53</v>
      </c>
      <c r="C8" s="115">
        <v>0</v>
      </c>
      <c r="D8" s="115">
        <v>53</v>
      </c>
      <c r="E8" s="115">
        <v>1</v>
      </c>
      <c r="F8" s="115">
        <v>66</v>
      </c>
      <c r="G8" s="115">
        <v>1</v>
      </c>
      <c r="H8" s="115">
        <v>67</v>
      </c>
      <c r="I8" s="115">
        <v>0</v>
      </c>
      <c r="J8" s="115">
        <v>63</v>
      </c>
      <c r="K8" s="115">
        <v>2</v>
      </c>
      <c r="L8" s="115">
        <v>64</v>
      </c>
      <c r="M8" s="115">
        <v>2</v>
      </c>
      <c r="N8" s="114">
        <v>40</v>
      </c>
    </row>
    <row r="9" spans="1:14" x14ac:dyDescent="0.25">
      <c r="A9" s="113" t="s">
        <v>103</v>
      </c>
      <c r="B9" s="115">
        <v>0</v>
      </c>
      <c r="C9" s="115">
        <v>0</v>
      </c>
      <c r="D9" s="115">
        <v>1</v>
      </c>
      <c r="E9" s="115">
        <v>0</v>
      </c>
      <c r="F9" s="115">
        <v>1</v>
      </c>
      <c r="G9" s="115">
        <v>0</v>
      </c>
      <c r="H9" s="115">
        <v>0</v>
      </c>
      <c r="I9" s="115">
        <v>0</v>
      </c>
      <c r="J9" s="115">
        <v>0</v>
      </c>
      <c r="K9" s="115">
        <v>0</v>
      </c>
      <c r="L9" s="115">
        <v>0</v>
      </c>
      <c r="M9" s="115">
        <v>0</v>
      </c>
      <c r="N9" s="114">
        <v>0</v>
      </c>
    </row>
    <row r="10" spans="1:14" x14ac:dyDescent="0.25">
      <c r="A10" s="113" t="s">
        <v>104</v>
      </c>
      <c r="B10" s="115">
        <v>48</v>
      </c>
      <c r="C10" s="115">
        <v>6</v>
      </c>
      <c r="D10" s="115">
        <v>60</v>
      </c>
      <c r="E10" s="115">
        <v>0</v>
      </c>
      <c r="F10" s="115">
        <v>53</v>
      </c>
      <c r="G10" s="115">
        <v>1</v>
      </c>
      <c r="H10" s="115">
        <v>76</v>
      </c>
      <c r="I10" s="115">
        <v>1</v>
      </c>
      <c r="J10" s="115">
        <v>87</v>
      </c>
      <c r="K10" s="115">
        <v>1</v>
      </c>
      <c r="L10" s="115">
        <v>79</v>
      </c>
      <c r="M10" s="115">
        <v>0</v>
      </c>
      <c r="N10" s="114">
        <v>52</v>
      </c>
    </row>
    <row r="11" spans="1:14" x14ac:dyDescent="0.25">
      <c r="A11" s="113" t="s">
        <v>105</v>
      </c>
      <c r="B11" s="115">
        <v>15</v>
      </c>
      <c r="C11" s="115">
        <v>0</v>
      </c>
      <c r="D11" s="115">
        <v>10</v>
      </c>
      <c r="E11" s="115">
        <v>3</v>
      </c>
      <c r="F11" s="115">
        <v>16</v>
      </c>
      <c r="G11" s="115">
        <v>0</v>
      </c>
      <c r="H11" s="115">
        <v>15</v>
      </c>
      <c r="I11" s="115">
        <v>0</v>
      </c>
      <c r="J11" s="115">
        <v>13</v>
      </c>
      <c r="K11" s="115">
        <v>0</v>
      </c>
      <c r="L11" s="115">
        <v>11</v>
      </c>
      <c r="M11" s="115">
        <v>0</v>
      </c>
      <c r="N11" s="114">
        <v>5</v>
      </c>
    </row>
    <row r="12" spans="1:14" x14ac:dyDescent="0.25">
      <c r="A12" s="113" t="s">
        <v>106</v>
      </c>
      <c r="B12" s="115">
        <v>66</v>
      </c>
      <c r="C12" s="115">
        <v>0</v>
      </c>
      <c r="D12" s="115">
        <v>64</v>
      </c>
      <c r="E12" s="115">
        <v>0</v>
      </c>
      <c r="F12" s="115">
        <v>64</v>
      </c>
      <c r="G12" s="115">
        <v>0</v>
      </c>
      <c r="H12" s="115">
        <v>76</v>
      </c>
      <c r="I12" s="115">
        <v>0</v>
      </c>
      <c r="J12" s="115">
        <v>58</v>
      </c>
      <c r="K12" s="115">
        <v>1</v>
      </c>
      <c r="L12" s="115">
        <v>73</v>
      </c>
      <c r="M12" s="115">
        <v>2</v>
      </c>
      <c r="N12" s="114">
        <v>59</v>
      </c>
    </row>
    <row r="13" spans="1:14" x14ac:dyDescent="0.25">
      <c r="A13" s="113" t="s">
        <v>107</v>
      </c>
      <c r="B13" s="115">
        <v>1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1</v>
      </c>
      <c r="I13" s="115">
        <v>0</v>
      </c>
      <c r="J13" s="115">
        <v>2</v>
      </c>
      <c r="K13" s="115">
        <v>0</v>
      </c>
      <c r="L13" s="115">
        <v>1</v>
      </c>
      <c r="M13" s="115">
        <v>0</v>
      </c>
      <c r="N13" s="114">
        <v>1</v>
      </c>
    </row>
    <row r="14" spans="1:14" x14ac:dyDescent="0.25">
      <c r="A14" s="113" t="s">
        <v>108</v>
      </c>
      <c r="B14" s="115">
        <v>2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1</v>
      </c>
      <c r="I14" s="115">
        <v>0</v>
      </c>
      <c r="J14" s="115">
        <v>0</v>
      </c>
      <c r="K14" s="115">
        <v>0</v>
      </c>
      <c r="L14" s="115">
        <v>0</v>
      </c>
      <c r="M14" s="115">
        <v>0</v>
      </c>
      <c r="N14" s="114">
        <v>0</v>
      </c>
    </row>
    <row r="15" spans="1:14" x14ac:dyDescent="0.25">
      <c r="A15" s="113" t="s">
        <v>109</v>
      </c>
      <c r="B15" s="115">
        <v>3</v>
      </c>
      <c r="C15" s="115">
        <v>0</v>
      </c>
      <c r="D15" s="115">
        <v>5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5">
        <v>0</v>
      </c>
      <c r="K15" s="115">
        <v>0</v>
      </c>
      <c r="L15" s="115">
        <v>0</v>
      </c>
      <c r="M15" s="115">
        <v>0</v>
      </c>
      <c r="N15" s="114">
        <v>0</v>
      </c>
    </row>
    <row r="16" spans="1:14" x14ac:dyDescent="0.25">
      <c r="A16" s="113" t="s">
        <v>110</v>
      </c>
      <c r="B16" s="115">
        <v>6</v>
      </c>
      <c r="C16" s="115">
        <v>0</v>
      </c>
      <c r="D16" s="115">
        <v>4</v>
      </c>
      <c r="E16" s="115">
        <v>2</v>
      </c>
      <c r="F16" s="115">
        <v>4</v>
      </c>
      <c r="G16" s="115">
        <v>3</v>
      </c>
      <c r="H16" s="115">
        <v>9</v>
      </c>
      <c r="I16" s="115">
        <v>0</v>
      </c>
      <c r="J16" s="115">
        <v>7</v>
      </c>
      <c r="K16" s="115">
        <v>1</v>
      </c>
      <c r="L16" s="115">
        <v>4</v>
      </c>
      <c r="M16" s="115">
        <v>0</v>
      </c>
      <c r="N16" s="114">
        <v>7</v>
      </c>
    </row>
  </sheetData>
  <mergeCells count="2">
    <mergeCell ref="A1:A3"/>
    <mergeCell ref="B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K26"/>
  <sheetViews>
    <sheetView workbookViewId="0">
      <pane xSplit="1" ySplit="5" topLeftCell="AT6" activePane="bottomRight" state="frozen"/>
      <selection pane="topRight" activeCell="B1" sqref="B1"/>
      <selection pane="bottomLeft" activeCell="A6" sqref="A6"/>
      <selection pane="bottomRight" activeCell="AH2" sqref="AH2:AI2"/>
    </sheetView>
  </sheetViews>
  <sheetFormatPr defaultRowHeight="17.25" x14ac:dyDescent="0.25"/>
  <cols>
    <col min="1" max="1" width="29.7109375" style="47" customWidth="1"/>
    <col min="2" max="5" width="13.7109375" style="47" customWidth="1"/>
    <col min="6" max="6" width="16.7109375" style="47" customWidth="1"/>
    <col min="7" max="7" width="16.42578125" style="47" customWidth="1"/>
    <col min="8" max="11" width="13.7109375" style="47" customWidth="1"/>
    <col min="12" max="12" width="15.7109375" style="47" customWidth="1"/>
    <col min="13" max="13" width="18.140625" style="47" customWidth="1"/>
    <col min="14" max="17" width="13.7109375" style="47" customWidth="1"/>
    <col min="18" max="18" width="16.140625" style="47" customWidth="1"/>
    <col min="19" max="19" width="16.85546875" style="47" customWidth="1"/>
    <col min="20" max="23" width="13.7109375" style="47" customWidth="1"/>
    <col min="24" max="24" width="17.85546875" style="47" customWidth="1"/>
    <col min="25" max="25" width="16.85546875" style="47" customWidth="1"/>
    <col min="26" max="29" width="13.7109375" style="47" customWidth="1"/>
    <col min="30" max="30" width="17.28515625" style="47" customWidth="1"/>
    <col min="31" max="31" width="15.85546875" style="47" customWidth="1"/>
    <col min="32" max="35" width="13.7109375" style="47" customWidth="1"/>
    <col min="36" max="36" width="17.7109375" style="47" customWidth="1"/>
    <col min="37" max="37" width="17.5703125" style="47" customWidth="1"/>
    <col min="38" max="38" width="10.5703125" style="47" customWidth="1"/>
    <col min="39" max="39" width="13.28515625" style="47" customWidth="1"/>
    <col min="40" max="40" width="11.7109375" style="47" customWidth="1"/>
    <col min="41" max="43" width="12.28515625" style="47" customWidth="1"/>
    <col min="44" max="44" width="11.140625" style="47" customWidth="1"/>
    <col min="45" max="45" width="14.5703125" style="47" customWidth="1"/>
    <col min="46" max="46" width="14" style="47" customWidth="1"/>
    <col min="47" max="47" width="13.42578125" style="47" bestFit="1" customWidth="1"/>
    <col min="48" max="48" width="17.5703125" style="47" customWidth="1"/>
    <col min="49" max="49" width="14.85546875" style="47" customWidth="1"/>
    <col min="50" max="50" width="12.28515625" style="47" customWidth="1"/>
    <col min="51" max="52" width="13" style="47" customWidth="1"/>
    <col min="53" max="53" width="14.5703125" style="47" customWidth="1"/>
    <col min="54" max="54" width="14.85546875" style="47" customWidth="1"/>
    <col min="55" max="55" width="16.28515625" style="47" customWidth="1"/>
    <col min="56" max="57" width="9.140625" style="47"/>
    <col min="58" max="59" width="9.85546875" style="47" bestFit="1" customWidth="1"/>
    <col min="60" max="60" width="19" style="47" customWidth="1"/>
    <col min="61" max="61" width="17.7109375" style="47" customWidth="1"/>
    <col min="62" max="16384" width="9.140625" style="47"/>
  </cols>
  <sheetData>
    <row r="1" spans="1:63" s="48" customFormat="1" ht="99.95" customHeight="1" thickBot="1" x14ac:dyDescent="0.3">
      <c r="A1" s="147" t="s">
        <v>68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  <c r="BD1" s="148"/>
      <c r="BE1" s="148"/>
      <c r="BF1" s="148"/>
      <c r="BG1" s="148"/>
      <c r="BH1" s="148"/>
      <c r="BI1" s="148"/>
    </row>
    <row r="2" spans="1:63" ht="34.5" customHeight="1" thickBot="1" x14ac:dyDescent="0.3">
      <c r="A2" s="165"/>
      <c r="B2" s="1" t="s">
        <v>54</v>
      </c>
      <c r="C2" s="1" t="s">
        <v>47</v>
      </c>
      <c r="D2" s="154" t="s">
        <v>0</v>
      </c>
      <c r="E2" s="154"/>
      <c r="F2" s="154" t="s">
        <v>0</v>
      </c>
      <c r="G2" s="154"/>
      <c r="H2" s="1" t="s">
        <v>54</v>
      </c>
      <c r="I2" s="1" t="s">
        <v>47</v>
      </c>
      <c r="J2" s="154" t="s">
        <v>0</v>
      </c>
      <c r="K2" s="154"/>
      <c r="L2" s="154" t="s">
        <v>0</v>
      </c>
      <c r="M2" s="154"/>
      <c r="N2" s="1" t="s">
        <v>54</v>
      </c>
      <c r="O2" s="1" t="s">
        <v>47</v>
      </c>
      <c r="P2" s="154" t="s">
        <v>0</v>
      </c>
      <c r="Q2" s="154"/>
      <c r="R2" s="154" t="s">
        <v>0</v>
      </c>
      <c r="S2" s="154"/>
      <c r="T2" s="1" t="s">
        <v>54</v>
      </c>
      <c r="U2" s="1" t="s">
        <v>47</v>
      </c>
      <c r="V2" s="154" t="s">
        <v>0</v>
      </c>
      <c r="W2" s="140"/>
      <c r="X2" s="154" t="s">
        <v>0</v>
      </c>
      <c r="Y2" s="154"/>
      <c r="Z2" s="79" t="s">
        <v>54</v>
      </c>
      <c r="AA2" s="1" t="s">
        <v>47</v>
      </c>
      <c r="AB2" s="154" t="s">
        <v>0</v>
      </c>
      <c r="AC2" s="140"/>
      <c r="AD2" s="154" t="s">
        <v>0</v>
      </c>
      <c r="AE2" s="154"/>
      <c r="AF2" s="1" t="s">
        <v>54</v>
      </c>
      <c r="AG2" s="123" t="s">
        <v>47</v>
      </c>
      <c r="AH2" s="168" t="s">
        <v>0</v>
      </c>
      <c r="AI2" s="169"/>
      <c r="AJ2" s="143" t="s">
        <v>0</v>
      </c>
      <c r="AK2" s="140"/>
      <c r="AL2" s="28" t="s">
        <v>54</v>
      </c>
      <c r="AM2" s="96" t="s">
        <v>47</v>
      </c>
      <c r="AN2" s="154" t="s">
        <v>0</v>
      </c>
      <c r="AO2" s="140"/>
      <c r="AP2" s="154" t="s">
        <v>0</v>
      </c>
      <c r="AQ2" s="140"/>
      <c r="AR2" s="28" t="s">
        <v>54</v>
      </c>
      <c r="AS2" s="1" t="s">
        <v>47</v>
      </c>
      <c r="AT2" s="154" t="s">
        <v>0</v>
      </c>
      <c r="AU2" s="140"/>
      <c r="AV2" s="154" t="s">
        <v>0</v>
      </c>
      <c r="AW2" s="155"/>
      <c r="AX2" s="79" t="s">
        <v>54</v>
      </c>
      <c r="AY2" s="1" t="s">
        <v>47</v>
      </c>
      <c r="AZ2" s="154" t="s">
        <v>0</v>
      </c>
      <c r="BA2" s="140"/>
      <c r="BB2" s="154" t="s">
        <v>0</v>
      </c>
      <c r="BC2" s="155"/>
      <c r="BD2" s="79" t="s">
        <v>54</v>
      </c>
      <c r="BE2" s="1" t="s">
        <v>47</v>
      </c>
      <c r="BF2" s="154" t="s">
        <v>0</v>
      </c>
      <c r="BG2" s="140"/>
      <c r="BH2" s="154" t="s">
        <v>0</v>
      </c>
      <c r="BI2" s="155"/>
      <c r="BJ2"/>
      <c r="BK2"/>
    </row>
    <row r="3" spans="1:63" ht="51.75" customHeight="1" x14ac:dyDescent="0.25">
      <c r="A3" s="166"/>
      <c r="B3" s="172" t="s">
        <v>1</v>
      </c>
      <c r="C3" s="172"/>
      <c r="D3" s="63" t="s">
        <v>153</v>
      </c>
      <c r="E3" s="63" t="s">
        <v>153</v>
      </c>
      <c r="F3" s="62" t="s">
        <v>154</v>
      </c>
      <c r="G3" s="62" t="s">
        <v>154</v>
      </c>
      <c r="H3" s="142" t="s">
        <v>3</v>
      </c>
      <c r="I3" s="137"/>
      <c r="J3" s="62" t="s">
        <v>69</v>
      </c>
      <c r="K3" s="62" t="s">
        <v>69</v>
      </c>
      <c r="L3" s="62" t="s">
        <v>155</v>
      </c>
      <c r="M3" s="62" t="s">
        <v>155</v>
      </c>
      <c r="N3" s="136" t="s">
        <v>5</v>
      </c>
      <c r="O3" s="137"/>
      <c r="P3" s="63" t="s">
        <v>156</v>
      </c>
      <c r="Q3" s="63" t="s">
        <v>156</v>
      </c>
      <c r="R3" s="62" t="s">
        <v>134</v>
      </c>
      <c r="S3" s="62" t="s">
        <v>134</v>
      </c>
      <c r="T3" s="142" t="s">
        <v>7</v>
      </c>
      <c r="U3" s="137"/>
      <c r="V3" s="63" t="s">
        <v>64</v>
      </c>
      <c r="W3" s="63" t="s">
        <v>64</v>
      </c>
      <c r="X3" s="84" t="s">
        <v>135</v>
      </c>
      <c r="Y3" s="84" t="s">
        <v>135</v>
      </c>
      <c r="Z3" s="142" t="s">
        <v>49</v>
      </c>
      <c r="AA3" s="137"/>
      <c r="AB3" s="63" t="s">
        <v>65</v>
      </c>
      <c r="AC3" s="63" t="s">
        <v>65</v>
      </c>
      <c r="AD3" s="62" t="s">
        <v>136</v>
      </c>
      <c r="AE3" s="62" t="s">
        <v>136</v>
      </c>
      <c r="AF3" s="142" t="s">
        <v>55</v>
      </c>
      <c r="AG3" s="170"/>
      <c r="AH3" s="133" t="s">
        <v>66</v>
      </c>
      <c r="AI3" s="134" t="s">
        <v>66</v>
      </c>
      <c r="AJ3" s="63" t="s">
        <v>137</v>
      </c>
      <c r="AK3" s="78" t="s">
        <v>137</v>
      </c>
      <c r="AL3" s="144" t="s">
        <v>76</v>
      </c>
      <c r="AM3" s="137"/>
      <c r="AN3" s="63" t="s">
        <v>152</v>
      </c>
      <c r="AO3" s="63" t="s">
        <v>152</v>
      </c>
      <c r="AP3" s="63" t="s">
        <v>138</v>
      </c>
      <c r="AQ3" s="78" t="s">
        <v>138</v>
      </c>
      <c r="AR3" s="144" t="s">
        <v>80</v>
      </c>
      <c r="AS3" s="137"/>
      <c r="AT3" s="63" t="s">
        <v>78</v>
      </c>
      <c r="AU3" s="78" t="s">
        <v>77</v>
      </c>
      <c r="AV3" s="63" t="s">
        <v>139</v>
      </c>
      <c r="AW3" s="78" t="s">
        <v>139</v>
      </c>
      <c r="AX3" s="144" t="s">
        <v>150</v>
      </c>
      <c r="AY3" s="137"/>
      <c r="AZ3" s="63" t="s">
        <v>81</v>
      </c>
      <c r="BA3" s="63" t="s">
        <v>81</v>
      </c>
      <c r="BB3" s="63" t="s">
        <v>140</v>
      </c>
      <c r="BC3" s="64" t="s">
        <v>140</v>
      </c>
      <c r="BD3" s="136" t="s">
        <v>160</v>
      </c>
      <c r="BE3" s="137"/>
      <c r="BF3" s="63" t="s">
        <v>161</v>
      </c>
      <c r="BG3" s="63" t="s">
        <v>162</v>
      </c>
      <c r="BH3" s="63" t="s">
        <v>166</v>
      </c>
      <c r="BI3" s="64" t="s">
        <v>166</v>
      </c>
    </row>
    <row r="4" spans="1:63" ht="18" thickBot="1" x14ac:dyDescent="0.3">
      <c r="A4" s="167"/>
      <c r="B4" s="173"/>
      <c r="C4" s="173"/>
      <c r="D4" s="2" t="s">
        <v>9</v>
      </c>
      <c r="E4" s="3" t="s">
        <v>10</v>
      </c>
      <c r="F4" s="2" t="s">
        <v>9</v>
      </c>
      <c r="G4" s="5" t="s">
        <v>10</v>
      </c>
      <c r="H4" s="138"/>
      <c r="I4" s="139"/>
      <c r="J4" s="2" t="s">
        <v>9</v>
      </c>
      <c r="K4" s="3" t="s">
        <v>10</v>
      </c>
      <c r="L4" s="2" t="s">
        <v>9</v>
      </c>
      <c r="M4" s="3" t="s">
        <v>10</v>
      </c>
      <c r="N4" s="174"/>
      <c r="O4" s="139"/>
      <c r="P4" s="2" t="s">
        <v>9</v>
      </c>
      <c r="Q4" s="3" t="s">
        <v>10</v>
      </c>
      <c r="R4" s="2" t="s">
        <v>9</v>
      </c>
      <c r="S4" s="5" t="s">
        <v>10</v>
      </c>
      <c r="T4" s="138"/>
      <c r="U4" s="139"/>
      <c r="V4" s="2" t="s">
        <v>9</v>
      </c>
      <c r="W4" s="4" t="s">
        <v>10</v>
      </c>
      <c r="X4" s="2" t="s">
        <v>9</v>
      </c>
      <c r="Y4" s="4" t="s">
        <v>10</v>
      </c>
      <c r="Z4" s="138"/>
      <c r="AA4" s="139"/>
      <c r="AB4" s="2" t="s">
        <v>9</v>
      </c>
      <c r="AC4" s="4" t="s">
        <v>10</v>
      </c>
      <c r="AD4" s="2" t="s">
        <v>9</v>
      </c>
      <c r="AE4" s="4" t="s">
        <v>10</v>
      </c>
      <c r="AF4" s="138"/>
      <c r="AG4" s="171"/>
      <c r="AH4" s="13" t="s">
        <v>9</v>
      </c>
      <c r="AI4" s="4" t="s">
        <v>10</v>
      </c>
      <c r="AJ4" s="2" t="s">
        <v>9</v>
      </c>
      <c r="AK4" s="4" t="s">
        <v>10</v>
      </c>
      <c r="AL4" s="145"/>
      <c r="AM4" s="139"/>
      <c r="AN4" s="2" t="s">
        <v>9</v>
      </c>
      <c r="AO4" s="4" t="s">
        <v>10</v>
      </c>
      <c r="AP4" s="2" t="s">
        <v>9</v>
      </c>
      <c r="AQ4" s="4" t="s">
        <v>10</v>
      </c>
      <c r="AR4" s="145"/>
      <c r="AS4" s="139"/>
      <c r="AT4" s="97" t="s">
        <v>9</v>
      </c>
      <c r="AU4" s="8" t="s">
        <v>10</v>
      </c>
      <c r="AV4" s="12" t="s">
        <v>9</v>
      </c>
      <c r="AW4" s="126" t="s">
        <v>10</v>
      </c>
      <c r="AX4" s="145"/>
      <c r="AY4" s="139"/>
      <c r="AZ4" s="127" t="s">
        <v>9</v>
      </c>
      <c r="BA4" s="30" t="s">
        <v>10</v>
      </c>
      <c r="BB4" s="31" t="s">
        <v>9</v>
      </c>
      <c r="BC4" s="44" t="s">
        <v>10</v>
      </c>
      <c r="BD4" s="161"/>
      <c r="BE4" s="162"/>
      <c r="BF4" s="127" t="s">
        <v>9</v>
      </c>
      <c r="BG4" s="30" t="s">
        <v>10</v>
      </c>
      <c r="BH4" s="31" t="s">
        <v>9</v>
      </c>
      <c r="BI4" s="44" t="s">
        <v>10</v>
      </c>
    </row>
    <row r="5" spans="1:63" ht="15.95" customHeight="1" thickBot="1" x14ac:dyDescent="0.3">
      <c r="A5" s="163" t="s">
        <v>26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50"/>
      <c r="Y5" s="50"/>
      <c r="Z5" s="50"/>
      <c r="AA5" s="51"/>
      <c r="AB5" s="51"/>
      <c r="AC5" s="52"/>
      <c r="AD5" s="51"/>
      <c r="AE5" s="51"/>
      <c r="AF5" s="50"/>
      <c r="AG5" s="51"/>
      <c r="AH5" s="51"/>
      <c r="AI5" s="52"/>
      <c r="AJ5" s="51"/>
      <c r="AK5" s="51"/>
      <c r="AL5" s="50"/>
      <c r="AM5" s="51"/>
      <c r="AN5" s="51"/>
      <c r="AO5" s="52"/>
      <c r="AP5" s="51"/>
      <c r="AQ5" s="51"/>
      <c r="AR5" s="50"/>
      <c r="AS5" s="51"/>
      <c r="AT5" s="51"/>
      <c r="AU5" s="159"/>
      <c r="AV5" s="159"/>
      <c r="AW5" s="160"/>
      <c r="AX5" s="50"/>
      <c r="AY5" s="51"/>
      <c r="AZ5" s="156"/>
      <c r="BA5" s="157"/>
      <c r="BB5" s="157"/>
      <c r="BC5" s="157"/>
      <c r="BD5" s="157"/>
      <c r="BE5" s="157"/>
      <c r="BF5" s="157"/>
      <c r="BG5" s="157"/>
      <c r="BH5" s="157"/>
      <c r="BI5" s="158"/>
    </row>
    <row r="6" spans="1:63" ht="15.95" customHeight="1" thickBot="1" x14ac:dyDescent="0.3">
      <c r="A6" s="119" t="s">
        <v>27</v>
      </c>
      <c r="B6" s="29">
        <v>40</v>
      </c>
      <c r="C6" s="29">
        <v>28</v>
      </c>
      <c r="D6" s="29">
        <v>0</v>
      </c>
      <c r="E6" s="7">
        <v>0.32</v>
      </c>
      <c r="F6" s="8">
        <v>0</v>
      </c>
      <c r="G6" s="87">
        <f t="shared" ref="G6:G15" si="0">F6/C6</f>
        <v>0</v>
      </c>
      <c r="H6" s="29">
        <v>57</v>
      </c>
      <c r="I6" s="29">
        <v>50</v>
      </c>
      <c r="J6" s="29">
        <v>0</v>
      </c>
      <c r="K6" s="7">
        <v>0.25</v>
      </c>
      <c r="L6" s="8">
        <v>0</v>
      </c>
      <c r="M6" s="87">
        <f t="shared" ref="M6:M15" si="1">L6/I6</f>
        <v>0</v>
      </c>
      <c r="N6" s="29">
        <v>47</v>
      </c>
      <c r="O6" s="29">
        <v>45</v>
      </c>
      <c r="P6" s="29">
        <v>1</v>
      </c>
      <c r="Q6" s="7">
        <v>0.21</v>
      </c>
      <c r="R6" s="8">
        <v>0</v>
      </c>
      <c r="S6" s="87">
        <f t="shared" ref="S6:S15" si="2">R6/O6</f>
        <v>0</v>
      </c>
      <c r="T6" s="29">
        <v>46</v>
      </c>
      <c r="U6" s="29">
        <v>37</v>
      </c>
      <c r="V6" s="29">
        <v>1</v>
      </c>
      <c r="W6" s="7">
        <v>0.17</v>
      </c>
      <c r="X6" s="8">
        <v>2</v>
      </c>
      <c r="Y6" s="87">
        <f t="shared" ref="Y6:Y15" si="3">X6/U6</f>
        <v>5.4054054054054057E-2</v>
      </c>
      <c r="Z6" s="29">
        <v>62</v>
      </c>
      <c r="AA6" s="29">
        <v>52</v>
      </c>
      <c r="AB6" s="29">
        <v>0</v>
      </c>
      <c r="AC6" s="7">
        <f>AB6/AA6</f>
        <v>0</v>
      </c>
      <c r="AD6" s="8">
        <v>0</v>
      </c>
      <c r="AE6" s="87">
        <f t="shared" ref="AE6:AE15" si="4">AD6/AA6</f>
        <v>0</v>
      </c>
      <c r="AF6" s="29">
        <v>57</v>
      </c>
      <c r="AG6" s="29">
        <v>53</v>
      </c>
      <c r="AH6" s="29">
        <v>0</v>
      </c>
      <c r="AI6" s="7">
        <f>AH6/AG6</f>
        <v>0</v>
      </c>
      <c r="AJ6" s="8">
        <v>0</v>
      </c>
      <c r="AK6" s="87">
        <f t="shared" ref="AK6:AK15" si="5">AJ6/AG6</f>
        <v>0</v>
      </c>
      <c r="AL6" s="29">
        <v>47</v>
      </c>
      <c r="AM6" s="29">
        <v>45</v>
      </c>
      <c r="AN6" s="29">
        <v>1</v>
      </c>
      <c r="AO6" s="7">
        <f>AN6/AM6</f>
        <v>2.2222222222222223E-2</v>
      </c>
      <c r="AP6" s="8">
        <v>0</v>
      </c>
      <c r="AQ6" s="87">
        <f t="shared" ref="AQ6:AQ15" si="6">AP6/AM6</f>
        <v>0</v>
      </c>
      <c r="AR6" s="29">
        <v>47</v>
      </c>
      <c r="AS6" s="29">
        <v>43</v>
      </c>
      <c r="AT6" s="29">
        <v>0</v>
      </c>
      <c r="AU6" s="7">
        <f>AT6/AS6</f>
        <v>0</v>
      </c>
      <c r="AV6" s="8">
        <v>0</v>
      </c>
      <c r="AW6" s="87">
        <f t="shared" ref="AW6:AW15" si="7">AV6/AS6</f>
        <v>0</v>
      </c>
      <c r="AX6" s="29">
        <v>71</v>
      </c>
      <c r="AY6" s="29">
        <v>68</v>
      </c>
      <c r="AZ6" s="29">
        <v>1</v>
      </c>
      <c r="BA6" s="7">
        <f>AZ6/AY6</f>
        <v>1.4705882352941176E-2</v>
      </c>
      <c r="BB6" s="29">
        <v>0</v>
      </c>
      <c r="BC6" s="128">
        <f t="shared" ref="BC6:BC15" si="8">BB6/AY6</f>
        <v>0</v>
      </c>
      <c r="BD6" s="29">
        <v>65</v>
      </c>
      <c r="BE6" s="29">
        <v>23</v>
      </c>
      <c r="BF6" s="29">
        <v>1</v>
      </c>
      <c r="BG6" s="7">
        <f>BF6/BE6</f>
        <v>4.3478260869565216E-2</v>
      </c>
      <c r="BH6" s="29">
        <v>0</v>
      </c>
      <c r="BI6" s="128">
        <f>BH6/BE6</f>
        <v>0</v>
      </c>
    </row>
    <row r="7" spans="1:63" ht="15.95" customHeight="1" thickBot="1" x14ac:dyDescent="0.3">
      <c r="A7" s="53" t="s">
        <v>28</v>
      </c>
      <c r="B7" s="8">
        <v>342</v>
      </c>
      <c r="C7" s="8">
        <v>320</v>
      </c>
      <c r="D7" s="29">
        <v>52</v>
      </c>
      <c r="E7" s="10">
        <v>0.2</v>
      </c>
      <c r="F7" s="8">
        <v>12</v>
      </c>
      <c r="G7" s="87">
        <f t="shared" si="0"/>
        <v>3.7499999999999999E-2</v>
      </c>
      <c r="H7" s="8">
        <v>358</v>
      </c>
      <c r="I7" s="8">
        <v>348</v>
      </c>
      <c r="J7" s="29">
        <v>51</v>
      </c>
      <c r="K7" s="10">
        <v>0.16</v>
      </c>
      <c r="L7" s="8">
        <v>13</v>
      </c>
      <c r="M7" s="87">
        <f t="shared" si="1"/>
        <v>3.7356321839080463E-2</v>
      </c>
      <c r="N7" s="8">
        <v>367</v>
      </c>
      <c r="O7" s="8">
        <v>358</v>
      </c>
      <c r="P7" s="29">
        <v>39</v>
      </c>
      <c r="Q7" s="10">
        <v>0.23</v>
      </c>
      <c r="R7" s="8">
        <v>11</v>
      </c>
      <c r="S7" s="87">
        <f t="shared" si="2"/>
        <v>3.0726256983240222E-2</v>
      </c>
      <c r="T7" s="8">
        <v>451</v>
      </c>
      <c r="U7" s="8">
        <v>433</v>
      </c>
      <c r="V7" s="29">
        <v>64</v>
      </c>
      <c r="W7" s="10">
        <v>0.15</v>
      </c>
      <c r="X7" s="8">
        <v>17</v>
      </c>
      <c r="Y7" s="87">
        <f t="shared" si="3"/>
        <v>3.9260969976905313E-2</v>
      </c>
      <c r="Z7" s="8">
        <v>439</v>
      </c>
      <c r="AA7" s="8">
        <v>426</v>
      </c>
      <c r="AB7" s="29">
        <v>53</v>
      </c>
      <c r="AC7" s="10">
        <f t="shared" ref="AC7:AC15" si="9">AB7/AA7</f>
        <v>0.12441314553990611</v>
      </c>
      <c r="AD7" s="8">
        <v>16</v>
      </c>
      <c r="AE7" s="87">
        <f t="shared" si="4"/>
        <v>3.7558685446009391E-2</v>
      </c>
      <c r="AF7" s="8">
        <v>429</v>
      </c>
      <c r="AG7" s="8">
        <v>421</v>
      </c>
      <c r="AH7" s="29">
        <v>59</v>
      </c>
      <c r="AI7" s="10">
        <f t="shared" ref="AI7:AI15" si="10">AH7/AG7</f>
        <v>0.14014251781472684</v>
      </c>
      <c r="AJ7" s="8">
        <v>12</v>
      </c>
      <c r="AK7" s="87">
        <f t="shared" si="5"/>
        <v>2.8503562945368172E-2</v>
      </c>
      <c r="AL7" s="8">
        <v>471</v>
      </c>
      <c r="AM7" s="8">
        <v>467</v>
      </c>
      <c r="AN7" s="29">
        <v>57</v>
      </c>
      <c r="AO7" s="10">
        <f t="shared" ref="AO7:AO15" si="11">AN7/AM7</f>
        <v>0.12205567451820129</v>
      </c>
      <c r="AP7" s="8">
        <v>19</v>
      </c>
      <c r="AQ7" s="87">
        <f t="shared" si="6"/>
        <v>4.068522483940043E-2</v>
      </c>
      <c r="AR7" s="8">
        <v>430</v>
      </c>
      <c r="AS7" s="8">
        <v>415</v>
      </c>
      <c r="AT7" s="29">
        <v>47</v>
      </c>
      <c r="AU7" s="10">
        <f>AT7/AS7</f>
        <v>0.11325301204819277</v>
      </c>
      <c r="AV7" s="8">
        <v>19</v>
      </c>
      <c r="AW7" s="87">
        <f t="shared" si="7"/>
        <v>4.5783132530120479E-2</v>
      </c>
      <c r="AX7" s="8">
        <v>493</v>
      </c>
      <c r="AY7" s="8">
        <v>470</v>
      </c>
      <c r="AZ7" s="29">
        <v>34</v>
      </c>
      <c r="BA7" s="10">
        <f>AZ7/AY7</f>
        <v>7.2340425531914887E-2</v>
      </c>
      <c r="BB7" s="8">
        <v>9</v>
      </c>
      <c r="BC7" s="87">
        <f t="shared" si="8"/>
        <v>1.9148936170212766E-2</v>
      </c>
      <c r="BD7" s="8">
        <v>477</v>
      </c>
      <c r="BE7" s="8">
        <v>466</v>
      </c>
      <c r="BF7" s="29">
        <v>83</v>
      </c>
      <c r="BG7" s="7">
        <f t="shared" ref="BG7:BG13" si="12">BF7/BE7</f>
        <v>0.17811158798283261</v>
      </c>
      <c r="BH7" s="8">
        <v>15</v>
      </c>
      <c r="BI7" s="87">
        <f t="shared" ref="BI7:BI15" si="13">BH7/BE7</f>
        <v>3.2188841201716736E-2</v>
      </c>
    </row>
    <row r="8" spans="1:63" ht="15.95" customHeight="1" thickBot="1" x14ac:dyDescent="0.3">
      <c r="A8" s="121" t="s">
        <v>29</v>
      </c>
      <c r="B8" s="8">
        <v>70</v>
      </c>
      <c r="C8" s="8">
        <v>64</v>
      </c>
      <c r="D8" s="29">
        <v>7</v>
      </c>
      <c r="E8" s="10">
        <v>0.13</v>
      </c>
      <c r="F8" s="8">
        <v>2</v>
      </c>
      <c r="G8" s="87">
        <f t="shared" si="0"/>
        <v>3.125E-2</v>
      </c>
      <c r="H8" s="8">
        <v>66</v>
      </c>
      <c r="I8" s="8">
        <v>60</v>
      </c>
      <c r="J8" s="29">
        <v>11</v>
      </c>
      <c r="K8" s="10">
        <v>0.34</v>
      </c>
      <c r="L8" s="8">
        <v>1</v>
      </c>
      <c r="M8" s="87">
        <f t="shared" si="1"/>
        <v>1.6666666666666666E-2</v>
      </c>
      <c r="N8" s="8">
        <v>87</v>
      </c>
      <c r="O8" s="8">
        <v>78</v>
      </c>
      <c r="P8" s="29">
        <v>12</v>
      </c>
      <c r="Q8" s="10">
        <v>0.23</v>
      </c>
      <c r="R8" s="8">
        <v>1</v>
      </c>
      <c r="S8" s="87">
        <f t="shared" si="2"/>
        <v>1.282051282051282E-2</v>
      </c>
      <c r="T8" s="8">
        <v>71</v>
      </c>
      <c r="U8" s="8">
        <v>69</v>
      </c>
      <c r="V8" s="29">
        <v>12</v>
      </c>
      <c r="W8" s="10">
        <v>0.27</v>
      </c>
      <c r="X8" s="8">
        <v>3</v>
      </c>
      <c r="Y8" s="87">
        <f t="shared" si="3"/>
        <v>4.3478260869565216E-2</v>
      </c>
      <c r="Z8" s="8">
        <v>62</v>
      </c>
      <c r="AA8" s="8">
        <v>61</v>
      </c>
      <c r="AB8" s="29">
        <v>17</v>
      </c>
      <c r="AC8" s="10">
        <f t="shared" si="9"/>
        <v>0.27868852459016391</v>
      </c>
      <c r="AD8" s="8">
        <v>4</v>
      </c>
      <c r="AE8" s="87">
        <f t="shared" si="4"/>
        <v>6.5573770491803282E-2</v>
      </c>
      <c r="AF8" s="8">
        <v>84</v>
      </c>
      <c r="AG8" s="8">
        <v>81</v>
      </c>
      <c r="AH8" s="29">
        <v>10</v>
      </c>
      <c r="AI8" s="10">
        <f t="shared" si="10"/>
        <v>0.12345679012345678</v>
      </c>
      <c r="AJ8" s="8">
        <v>0</v>
      </c>
      <c r="AK8" s="87">
        <f t="shared" si="5"/>
        <v>0</v>
      </c>
      <c r="AL8" s="8">
        <v>80</v>
      </c>
      <c r="AM8" s="8">
        <v>79</v>
      </c>
      <c r="AN8" s="29">
        <v>12</v>
      </c>
      <c r="AO8" s="10">
        <f t="shared" si="11"/>
        <v>0.15189873417721519</v>
      </c>
      <c r="AP8" s="8">
        <v>7</v>
      </c>
      <c r="AQ8" s="87">
        <f t="shared" si="6"/>
        <v>8.8607594936708861E-2</v>
      </c>
      <c r="AR8" s="8">
        <v>65</v>
      </c>
      <c r="AS8" s="8">
        <v>64</v>
      </c>
      <c r="AT8" s="29">
        <v>12</v>
      </c>
      <c r="AU8" s="10">
        <f t="shared" ref="AU8:AU15" si="14">AT8/AS8</f>
        <v>0.1875</v>
      </c>
      <c r="AV8" s="8">
        <v>2</v>
      </c>
      <c r="AW8" s="87">
        <f t="shared" si="7"/>
        <v>3.125E-2</v>
      </c>
      <c r="AX8" s="8">
        <v>65</v>
      </c>
      <c r="AY8" s="8">
        <v>65</v>
      </c>
      <c r="AZ8" s="29">
        <v>8</v>
      </c>
      <c r="BA8" s="10">
        <f>AZ8/AY8</f>
        <v>0.12307692307692308</v>
      </c>
      <c r="BB8" s="8">
        <v>3</v>
      </c>
      <c r="BC8" s="87">
        <f t="shared" si="8"/>
        <v>4.6153846153846156E-2</v>
      </c>
      <c r="BD8" s="8">
        <v>80</v>
      </c>
      <c r="BE8" s="8">
        <v>78</v>
      </c>
      <c r="BF8" s="8">
        <v>10</v>
      </c>
      <c r="BG8" s="7">
        <f t="shared" si="12"/>
        <v>0.12820512820512819</v>
      </c>
      <c r="BH8" s="8">
        <v>2</v>
      </c>
      <c r="BI8" s="87">
        <f t="shared" si="13"/>
        <v>2.564102564102564E-2</v>
      </c>
    </row>
    <row r="9" spans="1:63" ht="15.95" customHeight="1" thickBot="1" x14ac:dyDescent="0.3">
      <c r="A9" s="53" t="s">
        <v>30</v>
      </c>
      <c r="B9" s="8">
        <v>399</v>
      </c>
      <c r="C9" s="8">
        <v>357</v>
      </c>
      <c r="D9" s="29">
        <v>43</v>
      </c>
      <c r="E9" s="10">
        <v>0.18</v>
      </c>
      <c r="F9" s="8">
        <v>28</v>
      </c>
      <c r="G9" s="87">
        <f t="shared" si="0"/>
        <v>7.8431372549019607E-2</v>
      </c>
      <c r="H9" s="8">
        <v>384</v>
      </c>
      <c r="I9" s="8">
        <v>350</v>
      </c>
      <c r="J9" s="29">
        <v>58</v>
      </c>
      <c r="K9" s="10">
        <v>0.22</v>
      </c>
      <c r="L9" s="8">
        <v>19</v>
      </c>
      <c r="M9" s="87">
        <f t="shared" si="1"/>
        <v>5.4285714285714284E-2</v>
      </c>
      <c r="N9" s="8">
        <v>407</v>
      </c>
      <c r="O9" s="8">
        <v>367</v>
      </c>
      <c r="P9" s="29">
        <v>54</v>
      </c>
      <c r="Q9" s="10">
        <v>0.24</v>
      </c>
      <c r="R9" s="8">
        <v>17</v>
      </c>
      <c r="S9" s="87">
        <f t="shared" si="2"/>
        <v>4.632152588555858E-2</v>
      </c>
      <c r="T9" s="8">
        <v>391</v>
      </c>
      <c r="U9" s="8">
        <v>358</v>
      </c>
      <c r="V9" s="29">
        <v>69</v>
      </c>
      <c r="W9" s="10">
        <v>0.2</v>
      </c>
      <c r="X9" s="8">
        <v>22</v>
      </c>
      <c r="Y9" s="87">
        <f t="shared" si="3"/>
        <v>6.1452513966480445E-2</v>
      </c>
      <c r="Z9" s="8">
        <v>413</v>
      </c>
      <c r="AA9" s="8">
        <v>389</v>
      </c>
      <c r="AB9" s="29">
        <v>71</v>
      </c>
      <c r="AC9" s="10">
        <f t="shared" si="9"/>
        <v>0.18251928020565553</v>
      </c>
      <c r="AD9" s="8">
        <v>23</v>
      </c>
      <c r="AE9" s="87">
        <f t="shared" si="4"/>
        <v>5.9125964010282778E-2</v>
      </c>
      <c r="AF9" s="8">
        <v>407</v>
      </c>
      <c r="AG9" s="8">
        <v>395</v>
      </c>
      <c r="AH9" s="29">
        <v>79</v>
      </c>
      <c r="AI9" s="10">
        <f t="shared" si="10"/>
        <v>0.2</v>
      </c>
      <c r="AJ9" s="8">
        <v>12</v>
      </c>
      <c r="AK9" s="87">
        <f t="shared" si="5"/>
        <v>3.0379746835443037E-2</v>
      </c>
      <c r="AL9" s="8">
        <v>449</v>
      </c>
      <c r="AM9" s="8">
        <v>426</v>
      </c>
      <c r="AN9" s="29">
        <v>62</v>
      </c>
      <c r="AO9" s="10">
        <f t="shared" si="11"/>
        <v>0.14553990610328638</v>
      </c>
      <c r="AP9" s="8">
        <v>26</v>
      </c>
      <c r="AQ9" s="87">
        <f t="shared" si="6"/>
        <v>6.1032863849765258E-2</v>
      </c>
      <c r="AR9" s="8">
        <v>427</v>
      </c>
      <c r="AS9" s="8">
        <v>378</v>
      </c>
      <c r="AT9" s="29">
        <v>59</v>
      </c>
      <c r="AU9" s="10">
        <f t="shared" si="14"/>
        <v>0.15608465608465608</v>
      </c>
      <c r="AV9" s="8">
        <v>18</v>
      </c>
      <c r="AW9" s="87">
        <f t="shared" si="7"/>
        <v>4.7619047619047616E-2</v>
      </c>
      <c r="AX9" s="8">
        <v>431</v>
      </c>
      <c r="AY9" s="8">
        <v>391</v>
      </c>
      <c r="AZ9" s="29">
        <v>61</v>
      </c>
      <c r="BA9" s="10">
        <f t="shared" ref="BA9:BA15" si="15">AZ9/AY9</f>
        <v>0.15601023017902813</v>
      </c>
      <c r="BB9" s="8">
        <v>21</v>
      </c>
      <c r="BC9" s="87">
        <f t="shared" si="8"/>
        <v>5.3708439897698211E-2</v>
      </c>
      <c r="BD9" s="8">
        <v>495</v>
      </c>
      <c r="BE9" s="8">
        <v>425</v>
      </c>
      <c r="BF9" s="29">
        <v>78</v>
      </c>
      <c r="BG9" s="7">
        <f>BF9/BE9</f>
        <v>0.18352941176470589</v>
      </c>
      <c r="BH9" s="8">
        <v>17</v>
      </c>
      <c r="BI9" s="87">
        <f t="shared" si="13"/>
        <v>0.04</v>
      </c>
    </row>
    <row r="10" spans="1:63" ht="15.95" customHeight="1" thickBot="1" x14ac:dyDescent="0.3">
      <c r="A10" s="53" t="s">
        <v>31</v>
      </c>
      <c r="B10" s="8">
        <v>432</v>
      </c>
      <c r="C10" s="8">
        <v>392</v>
      </c>
      <c r="D10" s="29">
        <v>59</v>
      </c>
      <c r="E10" s="10">
        <v>0.23</v>
      </c>
      <c r="F10" s="8">
        <v>15</v>
      </c>
      <c r="G10" s="87">
        <f t="shared" si="0"/>
        <v>3.826530612244898E-2</v>
      </c>
      <c r="H10" s="8">
        <v>442</v>
      </c>
      <c r="I10" s="8">
        <v>395</v>
      </c>
      <c r="J10" s="29">
        <v>47</v>
      </c>
      <c r="K10" s="10">
        <v>0.24</v>
      </c>
      <c r="L10" s="8">
        <v>13</v>
      </c>
      <c r="M10" s="87">
        <f t="shared" si="1"/>
        <v>3.2911392405063293E-2</v>
      </c>
      <c r="N10" s="8">
        <v>447</v>
      </c>
      <c r="O10" s="8">
        <v>404</v>
      </c>
      <c r="P10" s="29">
        <v>74</v>
      </c>
      <c r="Q10" s="10">
        <v>0.24</v>
      </c>
      <c r="R10" s="8">
        <v>22</v>
      </c>
      <c r="S10" s="87">
        <f t="shared" si="2"/>
        <v>5.4455445544554455E-2</v>
      </c>
      <c r="T10" s="8">
        <v>427</v>
      </c>
      <c r="U10" s="8">
        <v>399</v>
      </c>
      <c r="V10" s="29">
        <v>70</v>
      </c>
      <c r="W10" s="10">
        <v>0.16</v>
      </c>
      <c r="X10" s="8">
        <v>19</v>
      </c>
      <c r="Y10" s="87">
        <f t="shared" si="3"/>
        <v>4.7619047619047616E-2</v>
      </c>
      <c r="Z10" s="8">
        <v>482</v>
      </c>
      <c r="AA10" s="8">
        <v>466</v>
      </c>
      <c r="AB10" s="29">
        <v>55</v>
      </c>
      <c r="AC10" s="10">
        <f t="shared" si="9"/>
        <v>0.11802575107296137</v>
      </c>
      <c r="AD10" s="8">
        <v>17</v>
      </c>
      <c r="AE10" s="87">
        <f t="shared" si="4"/>
        <v>3.6480686695278972E-2</v>
      </c>
      <c r="AF10" s="8">
        <v>444</v>
      </c>
      <c r="AG10" s="8">
        <v>419</v>
      </c>
      <c r="AH10" s="29">
        <v>82</v>
      </c>
      <c r="AI10" s="10">
        <f t="shared" si="10"/>
        <v>0.19570405727923629</v>
      </c>
      <c r="AJ10" s="8">
        <v>14</v>
      </c>
      <c r="AK10" s="87">
        <f t="shared" si="5"/>
        <v>3.3412887828162291E-2</v>
      </c>
      <c r="AL10" s="8">
        <v>472</v>
      </c>
      <c r="AM10" s="8">
        <v>451</v>
      </c>
      <c r="AN10" s="29">
        <v>78</v>
      </c>
      <c r="AO10" s="10">
        <f>AN10/AM10</f>
        <v>0.17294900221729489</v>
      </c>
      <c r="AP10" s="8">
        <v>22</v>
      </c>
      <c r="AQ10" s="87">
        <f t="shared" si="6"/>
        <v>4.878048780487805E-2</v>
      </c>
      <c r="AR10" s="8">
        <v>440</v>
      </c>
      <c r="AS10" s="8">
        <v>416</v>
      </c>
      <c r="AT10" s="29">
        <v>68</v>
      </c>
      <c r="AU10" s="10">
        <f t="shared" si="14"/>
        <v>0.16346153846153846</v>
      </c>
      <c r="AV10" s="8">
        <v>24</v>
      </c>
      <c r="AW10" s="87">
        <f t="shared" si="7"/>
        <v>5.7692307692307696E-2</v>
      </c>
      <c r="AX10" s="8">
        <v>514</v>
      </c>
      <c r="AY10" s="8">
        <v>482</v>
      </c>
      <c r="AZ10" s="29">
        <v>73</v>
      </c>
      <c r="BA10" s="10">
        <f>AZ10/AY10</f>
        <v>0.15145228215767634</v>
      </c>
      <c r="BB10" s="8">
        <v>23</v>
      </c>
      <c r="BC10" s="87">
        <f t="shared" si="8"/>
        <v>4.7717842323651449E-2</v>
      </c>
      <c r="BD10" s="8">
        <v>496</v>
      </c>
      <c r="BE10" s="8">
        <v>459</v>
      </c>
      <c r="BF10" s="29">
        <v>107</v>
      </c>
      <c r="BG10" s="7">
        <f t="shared" si="12"/>
        <v>0.23311546840958605</v>
      </c>
      <c r="BH10" s="8">
        <v>19</v>
      </c>
      <c r="BI10" s="87">
        <f t="shared" si="13"/>
        <v>4.1394335511982572E-2</v>
      </c>
    </row>
    <row r="11" spans="1:63" ht="15.95" customHeight="1" thickBot="1" x14ac:dyDescent="0.3">
      <c r="A11" s="53" t="s">
        <v>32</v>
      </c>
      <c r="B11" s="8">
        <v>448</v>
      </c>
      <c r="C11" s="8">
        <v>386</v>
      </c>
      <c r="D11" s="29">
        <v>73</v>
      </c>
      <c r="E11" s="10">
        <v>0.2</v>
      </c>
      <c r="F11" s="8">
        <v>24</v>
      </c>
      <c r="G11" s="87">
        <f t="shared" si="0"/>
        <v>6.2176165803108807E-2</v>
      </c>
      <c r="H11" s="8">
        <v>472</v>
      </c>
      <c r="I11" s="8">
        <v>410</v>
      </c>
      <c r="J11" s="29">
        <v>56</v>
      </c>
      <c r="K11" s="10">
        <v>0.19</v>
      </c>
      <c r="L11" s="8">
        <v>15</v>
      </c>
      <c r="M11" s="87">
        <f t="shared" si="1"/>
        <v>3.6585365853658534E-2</v>
      </c>
      <c r="N11" s="8">
        <v>480</v>
      </c>
      <c r="O11" s="8">
        <v>419</v>
      </c>
      <c r="P11" s="29">
        <v>53</v>
      </c>
      <c r="Q11" s="10">
        <v>0.23</v>
      </c>
      <c r="R11" s="8">
        <v>15</v>
      </c>
      <c r="S11" s="87">
        <f t="shared" si="2"/>
        <v>3.5799522673031027E-2</v>
      </c>
      <c r="T11" s="8">
        <v>525</v>
      </c>
      <c r="U11" s="8">
        <v>477</v>
      </c>
      <c r="V11" s="29">
        <v>73</v>
      </c>
      <c r="W11" s="10">
        <v>0.19</v>
      </c>
      <c r="X11" s="8">
        <v>13</v>
      </c>
      <c r="Y11" s="87">
        <f t="shared" si="3"/>
        <v>2.7253668763102725E-2</v>
      </c>
      <c r="Z11" s="8">
        <v>563</v>
      </c>
      <c r="AA11" s="8">
        <v>515</v>
      </c>
      <c r="AB11" s="29">
        <v>88</v>
      </c>
      <c r="AC11" s="10">
        <f t="shared" si="9"/>
        <v>0.17087378640776699</v>
      </c>
      <c r="AD11" s="8">
        <v>23</v>
      </c>
      <c r="AE11" s="87">
        <f t="shared" si="4"/>
        <v>4.4660194174757278E-2</v>
      </c>
      <c r="AF11" s="8">
        <v>562</v>
      </c>
      <c r="AG11" s="8">
        <v>512</v>
      </c>
      <c r="AH11" s="29">
        <v>78</v>
      </c>
      <c r="AI11" s="10">
        <f t="shared" si="10"/>
        <v>0.15234375</v>
      </c>
      <c r="AJ11" s="8">
        <v>26</v>
      </c>
      <c r="AK11" s="87">
        <f t="shared" si="5"/>
        <v>5.078125E-2</v>
      </c>
      <c r="AL11" s="8">
        <v>556</v>
      </c>
      <c r="AM11" s="8">
        <v>521</v>
      </c>
      <c r="AN11" s="29">
        <v>83</v>
      </c>
      <c r="AO11" s="10">
        <f t="shared" si="11"/>
        <v>0.15930902111324377</v>
      </c>
      <c r="AP11" s="8">
        <v>20</v>
      </c>
      <c r="AQ11" s="87">
        <f t="shared" si="6"/>
        <v>3.8387715930902108E-2</v>
      </c>
      <c r="AR11" s="8">
        <v>579</v>
      </c>
      <c r="AS11" s="8">
        <v>565</v>
      </c>
      <c r="AT11" s="29">
        <v>72</v>
      </c>
      <c r="AU11" s="10">
        <f t="shared" si="14"/>
        <v>0.12743362831858407</v>
      </c>
      <c r="AV11" s="8">
        <v>29</v>
      </c>
      <c r="AW11" s="87">
        <f t="shared" si="7"/>
        <v>5.1327433628318583E-2</v>
      </c>
      <c r="AX11" s="8">
        <v>562</v>
      </c>
      <c r="AY11" s="8">
        <v>525</v>
      </c>
      <c r="AZ11" s="29">
        <v>75</v>
      </c>
      <c r="BA11" s="10">
        <f>AZ11/AY11</f>
        <v>0.14285714285714285</v>
      </c>
      <c r="BB11" s="8">
        <v>22</v>
      </c>
      <c r="BC11" s="87">
        <f t="shared" si="8"/>
        <v>4.1904761904761903E-2</v>
      </c>
      <c r="BD11" s="8">
        <v>571</v>
      </c>
      <c r="BE11" s="8">
        <v>544</v>
      </c>
      <c r="BF11" s="29">
        <v>95</v>
      </c>
      <c r="BG11" s="7">
        <f t="shared" si="12"/>
        <v>0.17463235294117646</v>
      </c>
      <c r="BH11" s="8">
        <v>22</v>
      </c>
      <c r="BI11" s="87">
        <f t="shared" si="13"/>
        <v>4.0441176470588237E-2</v>
      </c>
    </row>
    <row r="12" spans="1:63" ht="15.95" customHeight="1" thickBot="1" x14ac:dyDescent="0.3">
      <c r="A12" s="53" t="s">
        <v>46</v>
      </c>
      <c r="B12" s="8">
        <v>119</v>
      </c>
      <c r="C12" s="8">
        <v>20</v>
      </c>
      <c r="D12" s="29">
        <v>13</v>
      </c>
      <c r="E12" s="10">
        <v>0.28000000000000003</v>
      </c>
      <c r="F12" s="8">
        <v>6</v>
      </c>
      <c r="G12" s="87">
        <f t="shared" si="0"/>
        <v>0.3</v>
      </c>
      <c r="H12" s="8">
        <v>129</v>
      </c>
      <c r="I12" s="8">
        <v>15</v>
      </c>
      <c r="J12" s="29">
        <v>4</v>
      </c>
      <c r="K12" s="10">
        <v>0.46</v>
      </c>
      <c r="L12" s="8">
        <v>3</v>
      </c>
      <c r="M12" s="87">
        <f t="shared" si="1"/>
        <v>0.2</v>
      </c>
      <c r="N12" s="8">
        <v>117</v>
      </c>
      <c r="O12" s="8">
        <v>20</v>
      </c>
      <c r="P12" s="29">
        <v>11</v>
      </c>
      <c r="Q12" s="10">
        <v>0.3</v>
      </c>
      <c r="R12" s="8">
        <v>5</v>
      </c>
      <c r="S12" s="87">
        <f t="shared" si="2"/>
        <v>0.25</v>
      </c>
      <c r="T12" s="8">
        <v>128</v>
      </c>
      <c r="U12" s="8">
        <v>23</v>
      </c>
      <c r="V12" s="29">
        <v>8</v>
      </c>
      <c r="W12" s="10">
        <f>V12/U12</f>
        <v>0.34782608695652173</v>
      </c>
      <c r="X12" s="8">
        <v>6</v>
      </c>
      <c r="Y12" s="87">
        <f t="shared" si="3"/>
        <v>0.2608695652173913</v>
      </c>
      <c r="Z12" s="8">
        <v>114</v>
      </c>
      <c r="AA12" s="8">
        <v>37</v>
      </c>
      <c r="AB12" s="29">
        <v>9</v>
      </c>
      <c r="AC12" s="10">
        <f t="shared" si="9"/>
        <v>0.24324324324324326</v>
      </c>
      <c r="AD12" s="8">
        <v>3</v>
      </c>
      <c r="AE12" s="87">
        <f t="shared" si="4"/>
        <v>8.1081081081081086E-2</v>
      </c>
      <c r="AF12" s="8">
        <v>131</v>
      </c>
      <c r="AG12" s="8">
        <v>46</v>
      </c>
      <c r="AH12" s="29">
        <v>9</v>
      </c>
      <c r="AI12" s="10">
        <f t="shared" si="10"/>
        <v>0.19565217391304349</v>
      </c>
      <c r="AJ12" s="8">
        <v>5</v>
      </c>
      <c r="AK12" s="87">
        <f t="shared" si="5"/>
        <v>0.10869565217391304</v>
      </c>
      <c r="AL12" s="8">
        <v>136</v>
      </c>
      <c r="AM12" s="8">
        <v>41</v>
      </c>
      <c r="AN12" s="29">
        <v>6</v>
      </c>
      <c r="AO12" s="10">
        <f t="shared" si="11"/>
        <v>0.14634146341463414</v>
      </c>
      <c r="AP12" s="8">
        <v>5</v>
      </c>
      <c r="AQ12" s="87">
        <f t="shared" si="6"/>
        <v>0.12195121951219512</v>
      </c>
      <c r="AR12" s="8">
        <v>119</v>
      </c>
      <c r="AS12" s="8">
        <v>41</v>
      </c>
      <c r="AT12" s="29">
        <v>12</v>
      </c>
      <c r="AU12" s="10">
        <f t="shared" si="14"/>
        <v>0.29268292682926828</v>
      </c>
      <c r="AV12" s="8">
        <v>8</v>
      </c>
      <c r="AW12" s="87">
        <f t="shared" si="7"/>
        <v>0.1951219512195122</v>
      </c>
      <c r="AX12" s="8">
        <v>105</v>
      </c>
      <c r="AY12" s="8">
        <v>41</v>
      </c>
      <c r="AZ12" s="29">
        <v>12</v>
      </c>
      <c r="BA12" s="10">
        <f t="shared" si="15"/>
        <v>0.29268292682926828</v>
      </c>
      <c r="BB12" s="8">
        <v>5</v>
      </c>
      <c r="BC12" s="87">
        <f t="shared" si="8"/>
        <v>0.12195121951219512</v>
      </c>
      <c r="BD12" s="8">
        <v>124</v>
      </c>
      <c r="BE12" s="8">
        <v>54</v>
      </c>
      <c r="BF12" s="29">
        <v>11</v>
      </c>
      <c r="BG12" s="7">
        <f t="shared" si="12"/>
        <v>0.20370370370370369</v>
      </c>
      <c r="BH12" s="8">
        <v>4</v>
      </c>
      <c r="BI12" s="87">
        <f t="shared" si="13"/>
        <v>7.407407407407407E-2</v>
      </c>
    </row>
    <row r="13" spans="1:63" ht="15.95" customHeight="1" thickBot="1" x14ac:dyDescent="0.3">
      <c r="A13" s="53" t="s">
        <v>51</v>
      </c>
      <c r="B13" s="8">
        <v>18</v>
      </c>
      <c r="C13" s="8">
        <v>10</v>
      </c>
      <c r="D13" s="29">
        <v>2</v>
      </c>
      <c r="E13" s="10">
        <v>0.11</v>
      </c>
      <c r="F13" s="8">
        <v>1</v>
      </c>
      <c r="G13" s="87">
        <f t="shared" si="0"/>
        <v>0.1</v>
      </c>
      <c r="H13" s="8">
        <v>21</v>
      </c>
      <c r="I13" s="8">
        <v>16</v>
      </c>
      <c r="J13" s="29">
        <v>1</v>
      </c>
      <c r="K13" s="10">
        <v>0.08</v>
      </c>
      <c r="L13" s="8">
        <v>0</v>
      </c>
      <c r="M13" s="87">
        <f t="shared" si="1"/>
        <v>0</v>
      </c>
      <c r="N13" s="8">
        <v>21</v>
      </c>
      <c r="O13" s="8">
        <v>18</v>
      </c>
      <c r="P13" s="29">
        <v>0</v>
      </c>
      <c r="Q13" s="10">
        <v>0.35</v>
      </c>
      <c r="R13" s="8">
        <v>1</v>
      </c>
      <c r="S13" s="87">
        <f t="shared" si="2"/>
        <v>5.5555555555555552E-2</v>
      </c>
      <c r="T13" s="8">
        <v>19</v>
      </c>
      <c r="U13" s="8">
        <v>16</v>
      </c>
      <c r="V13" s="29">
        <v>4</v>
      </c>
      <c r="W13" s="10">
        <f>V13/U13</f>
        <v>0.25</v>
      </c>
      <c r="X13" s="8">
        <v>0</v>
      </c>
      <c r="Y13" s="87">
        <f t="shared" si="3"/>
        <v>0</v>
      </c>
      <c r="Z13" s="8">
        <v>21</v>
      </c>
      <c r="AA13" s="8">
        <v>16</v>
      </c>
      <c r="AB13" s="29">
        <v>2</v>
      </c>
      <c r="AC13" s="10">
        <f t="shared" si="9"/>
        <v>0.125</v>
      </c>
      <c r="AD13" s="8">
        <v>0</v>
      </c>
      <c r="AE13" s="87">
        <f t="shared" si="4"/>
        <v>0</v>
      </c>
      <c r="AF13" s="8">
        <v>22</v>
      </c>
      <c r="AG13" s="8">
        <v>20</v>
      </c>
      <c r="AH13" s="29">
        <v>2</v>
      </c>
      <c r="AI13" s="10">
        <f t="shared" si="10"/>
        <v>0.1</v>
      </c>
      <c r="AJ13" s="8">
        <v>5</v>
      </c>
      <c r="AK13" s="87">
        <f t="shared" si="5"/>
        <v>0.25</v>
      </c>
      <c r="AL13" s="8" t="s">
        <v>15</v>
      </c>
      <c r="AM13" s="8" t="s">
        <v>15</v>
      </c>
      <c r="AN13" s="29">
        <v>3</v>
      </c>
      <c r="AO13" s="10" t="s">
        <v>15</v>
      </c>
      <c r="AP13" s="8">
        <v>0</v>
      </c>
      <c r="AQ13" s="87" t="s">
        <v>15</v>
      </c>
      <c r="AR13" s="8" t="s">
        <v>15</v>
      </c>
      <c r="AS13" s="8" t="s">
        <v>15</v>
      </c>
      <c r="AT13" s="29">
        <v>2</v>
      </c>
      <c r="AU13" s="10" t="s">
        <v>15</v>
      </c>
      <c r="AV13" s="8">
        <v>0</v>
      </c>
      <c r="AW13" s="87" t="s">
        <v>15</v>
      </c>
      <c r="AX13" s="8">
        <v>57</v>
      </c>
      <c r="AY13" s="8">
        <v>57</v>
      </c>
      <c r="AZ13" s="29">
        <v>5</v>
      </c>
      <c r="BA13" s="10">
        <f t="shared" si="15"/>
        <v>8.771929824561403E-2</v>
      </c>
      <c r="BB13" s="8">
        <v>0</v>
      </c>
      <c r="BC13" s="87">
        <f t="shared" si="8"/>
        <v>0</v>
      </c>
      <c r="BD13" s="8">
        <v>28</v>
      </c>
      <c r="BE13" s="8">
        <v>28</v>
      </c>
      <c r="BF13" s="29">
        <v>13</v>
      </c>
      <c r="BG13" s="7">
        <f t="shared" si="12"/>
        <v>0.4642857142857143</v>
      </c>
      <c r="BH13" s="8">
        <v>1</v>
      </c>
      <c r="BI13" s="87">
        <f t="shared" si="13"/>
        <v>3.5714285714285712E-2</v>
      </c>
    </row>
    <row r="14" spans="1:63" ht="15.95" customHeight="1" thickBot="1" x14ac:dyDescent="0.3">
      <c r="A14" s="53" t="s">
        <v>33</v>
      </c>
      <c r="B14" s="8" t="s">
        <v>15</v>
      </c>
      <c r="C14" s="8" t="s">
        <v>15</v>
      </c>
      <c r="D14" s="29">
        <v>0</v>
      </c>
      <c r="E14" s="10">
        <v>0</v>
      </c>
      <c r="F14" s="8">
        <v>0</v>
      </c>
      <c r="G14" s="87">
        <v>0</v>
      </c>
      <c r="H14" s="8">
        <v>11</v>
      </c>
      <c r="I14" s="8">
        <v>1</v>
      </c>
      <c r="J14" s="29">
        <v>0</v>
      </c>
      <c r="K14" s="10">
        <v>0</v>
      </c>
      <c r="L14" s="8">
        <v>0</v>
      </c>
      <c r="M14" s="87">
        <f t="shared" si="1"/>
        <v>0</v>
      </c>
      <c r="N14" s="8" t="s">
        <v>15</v>
      </c>
      <c r="O14" s="8" t="s">
        <v>15</v>
      </c>
      <c r="P14" s="29">
        <v>0</v>
      </c>
      <c r="Q14" s="10">
        <v>0</v>
      </c>
      <c r="R14" s="8">
        <v>0</v>
      </c>
      <c r="S14" s="8" t="s">
        <v>15</v>
      </c>
      <c r="T14" s="8" t="s">
        <v>15</v>
      </c>
      <c r="U14" s="8">
        <v>23</v>
      </c>
      <c r="V14" s="29">
        <v>0</v>
      </c>
      <c r="W14" s="10">
        <v>0</v>
      </c>
      <c r="X14" s="8">
        <v>0</v>
      </c>
      <c r="Y14" s="87">
        <f t="shared" si="3"/>
        <v>0</v>
      </c>
      <c r="Z14" s="8">
        <v>12</v>
      </c>
      <c r="AA14" s="8">
        <v>1</v>
      </c>
      <c r="AB14" s="29">
        <v>0</v>
      </c>
      <c r="AC14" s="10">
        <f t="shared" si="9"/>
        <v>0</v>
      </c>
      <c r="AD14" s="8">
        <v>0</v>
      </c>
      <c r="AE14" s="87">
        <f t="shared" si="4"/>
        <v>0</v>
      </c>
      <c r="AF14" s="8" t="s">
        <v>15</v>
      </c>
      <c r="AG14" s="8" t="s">
        <v>15</v>
      </c>
      <c r="AH14" s="29">
        <v>0</v>
      </c>
      <c r="AI14" s="10" t="s">
        <v>15</v>
      </c>
      <c r="AJ14" s="8">
        <v>0</v>
      </c>
      <c r="AK14" s="87">
        <v>0</v>
      </c>
      <c r="AL14" s="8" t="s">
        <v>15</v>
      </c>
      <c r="AM14" s="8" t="s">
        <v>15</v>
      </c>
      <c r="AN14" s="29">
        <v>1</v>
      </c>
      <c r="AO14" s="10" t="s">
        <v>15</v>
      </c>
      <c r="AP14" s="8">
        <v>0</v>
      </c>
      <c r="AQ14" s="87" t="s">
        <v>15</v>
      </c>
      <c r="AR14" s="8" t="s">
        <v>15</v>
      </c>
      <c r="AS14" s="8" t="s">
        <v>15</v>
      </c>
      <c r="AT14" s="29">
        <v>0</v>
      </c>
      <c r="AU14" s="10" t="s">
        <v>15</v>
      </c>
      <c r="AV14" s="8">
        <v>0</v>
      </c>
      <c r="AW14" s="87" t="s">
        <v>15</v>
      </c>
      <c r="AX14" s="8" t="s">
        <v>15</v>
      </c>
      <c r="AY14" s="8" t="s">
        <v>15</v>
      </c>
      <c r="AZ14" s="29">
        <v>0</v>
      </c>
      <c r="BA14" s="10" t="s">
        <v>15</v>
      </c>
      <c r="BB14" s="8">
        <v>0</v>
      </c>
      <c r="BC14" s="87" t="s">
        <v>15</v>
      </c>
      <c r="BD14" s="8" t="s">
        <v>15</v>
      </c>
      <c r="BE14" s="8" t="s">
        <v>15</v>
      </c>
      <c r="BF14" s="8">
        <v>0</v>
      </c>
      <c r="BG14" s="8" t="s">
        <v>15</v>
      </c>
      <c r="BH14" s="8" t="s">
        <v>15</v>
      </c>
      <c r="BI14" s="126" t="s">
        <v>15</v>
      </c>
      <c r="BJ14" s="135"/>
    </row>
    <row r="15" spans="1:63" ht="15.95" customHeight="1" thickBot="1" x14ac:dyDescent="0.3">
      <c r="A15" s="120" t="s">
        <v>34</v>
      </c>
      <c r="B15" s="30">
        <v>50</v>
      </c>
      <c r="C15" s="31">
        <v>15</v>
      </c>
      <c r="D15" s="29">
        <v>1</v>
      </c>
      <c r="E15" s="32">
        <v>0.23</v>
      </c>
      <c r="F15" s="8">
        <v>1</v>
      </c>
      <c r="G15" s="87">
        <f t="shared" si="0"/>
        <v>6.6666666666666666E-2</v>
      </c>
      <c r="H15" s="30">
        <v>61</v>
      </c>
      <c r="I15" s="30">
        <v>21</v>
      </c>
      <c r="J15" s="29">
        <v>5</v>
      </c>
      <c r="K15" s="33">
        <v>0.13</v>
      </c>
      <c r="L15" s="8">
        <v>0</v>
      </c>
      <c r="M15" s="87">
        <f t="shared" si="1"/>
        <v>0</v>
      </c>
      <c r="N15" s="30">
        <v>44</v>
      </c>
      <c r="O15" s="30">
        <v>21</v>
      </c>
      <c r="P15" s="29">
        <v>2</v>
      </c>
      <c r="Q15" s="33">
        <v>0</v>
      </c>
      <c r="R15" s="8">
        <v>0</v>
      </c>
      <c r="S15" s="87">
        <f t="shared" si="2"/>
        <v>0</v>
      </c>
      <c r="T15" s="30">
        <v>60</v>
      </c>
      <c r="U15" s="30">
        <v>20</v>
      </c>
      <c r="V15" s="29">
        <v>0</v>
      </c>
      <c r="W15" s="33">
        <v>0</v>
      </c>
      <c r="X15" s="8">
        <v>1</v>
      </c>
      <c r="Y15" s="87">
        <f t="shared" si="3"/>
        <v>0.05</v>
      </c>
      <c r="Z15" s="30">
        <v>61</v>
      </c>
      <c r="AA15" s="30">
        <v>16</v>
      </c>
      <c r="AB15" s="29">
        <v>0</v>
      </c>
      <c r="AC15" s="33">
        <f t="shared" si="9"/>
        <v>0</v>
      </c>
      <c r="AD15" s="8">
        <v>1</v>
      </c>
      <c r="AE15" s="87">
        <f t="shared" si="4"/>
        <v>6.25E-2</v>
      </c>
      <c r="AF15" s="30">
        <v>75</v>
      </c>
      <c r="AG15" s="31">
        <v>22</v>
      </c>
      <c r="AH15" s="29">
        <v>0</v>
      </c>
      <c r="AI15" s="32">
        <f t="shared" si="10"/>
        <v>0</v>
      </c>
      <c r="AJ15" s="8">
        <v>1</v>
      </c>
      <c r="AK15" s="87">
        <f t="shared" si="5"/>
        <v>4.5454545454545456E-2</v>
      </c>
      <c r="AL15" s="30">
        <v>43</v>
      </c>
      <c r="AM15" s="31">
        <v>8</v>
      </c>
      <c r="AN15" s="29">
        <v>2</v>
      </c>
      <c r="AO15" s="32">
        <f t="shared" si="11"/>
        <v>0.25</v>
      </c>
      <c r="AP15" s="8">
        <v>0</v>
      </c>
      <c r="AQ15" s="87">
        <f t="shared" si="6"/>
        <v>0</v>
      </c>
      <c r="AR15" s="30">
        <v>37</v>
      </c>
      <c r="AS15" s="31">
        <v>15</v>
      </c>
      <c r="AT15" s="29">
        <v>0</v>
      </c>
      <c r="AU15" s="32">
        <f t="shared" si="14"/>
        <v>0</v>
      </c>
      <c r="AV15" s="8">
        <v>0</v>
      </c>
      <c r="AW15" s="87">
        <f t="shared" si="7"/>
        <v>0</v>
      </c>
      <c r="AX15" s="30">
        <v>37</v>
      </c>
      <c r="AY15" s="31">
        <v>18</v>
      </c>
      <c r="AZ15" s="29">
        <v>0</v>
      </c>
      <c r="BA15" s="32">
        <f t="shared" si="15"/>
        <v>0</v>
      </c>
      <c r="BB15" s="8">
        <v>0</v>
      </c>
      <c r="BC15" s="87">
        <f t="shared" si="8"/>
        <v>0</v>
      </c>
      <c r="BD15" s="30">
        <v>26</v>
      </c>
      <c r="BE15" s="31">
        <v>5</v>
      </c>
      <c r="BF15" s="29">
        <v>4</v>
      </c>
      <c r="BG15" s="7">
        <f>BF15/BE15</f>
        <v>0.8</v>
      </c>
      <c r="BH15" s="8">
        <v>2</v>
      </c>
      <c r="BI15" s="87">
        <f t="shared" si="13"/>
        <v>0.4</v>
      </c>
    </row>
    <row r="16" spans="1:63" ht="18" thickBot="1" x14ac:dyDescent="0.3">
      <c r="A16" s="54" t="s">
        <v>35</v>
      </c>
      <c r="B16" s="34">
        <f>B6+B7+B8+B9+B10+B11+B12+B13+B15</f>
        <v>1918</v>
      </c>
      <c r="C16" s="34">
        <f t="shared" ref="C16:V16" si="16">SUM(C6:C15)</f>
        <v>1592</v>
      </c>
      <c r="D16" s="35">
        <f t="shared" si="16"/>
        <v>250</v>
      </c>
      <c r="E16" s="19">
        <f>D16/C16</f>
        <v>0.157035175879397</v>
      </c>
      <c r="F16" s="83">
        <f>SUM(F3:F15)</f>
        <v>89</v>
      </c>
      <c r="G16" s="94">
        <f>F16/C16</f>
        <v>5.5904522613065326E-2</v>
      </c>
      <c r="H16" s="22">
        <f>SUM(H6:H15)</f>
        <v>2001</v>
      </c>
      <c r="I16" s="22">
        <f t="shared" si="16"/>
        <v>1666</v>
      </c>
      <c r="J16" s="22">
        <f t="shared" si="16"/>
        <v>233</v>
      </c>
      <c r="K16" s="23">
        <f>J16/I16</f>
        <v>0.13985594237695079</v>
      </c>
      <c r="L16" s="83">
        <f>SUM(L3:L15)</f>
        <v>64</v>
      </c>
      <c r="M16" s="94">
        <f>L16/I16</f>
        <v>3.8415366146458581E-2</v>
      </c>
      <c r="N16" s="22">
        <f>N6+N7+N8+N9+N10+N11+N12+N13+N15</f>
        <v>2017</v>
      </c>
      <c r="O16" s="22">
        <f t="shared" si="16"/>
        <v>1730</v>
      </c>
      <c r="P16" s="22">
        <f t="shared" si="16"/>
        <v>246</v>
      </c>
      <c r="Q16" s="23">
        <f>P16/O16</f>
        <v>0.14219653179190753</v>
      </c>
      <c r="R16" s="83">
        <f>SUM(R3:R15)</f>
        <v>72</v>
      </c>
      <c r="S16" s="94">
        <f>R16/O16</f>
        <v>4.161849710982659E-2</v>
      </c>
      <c r="T16" s="22">
        <f>T6+T7+T8+T9+T10+T11+T12+T13+T15</f>
        <v>2118</v>
      </c>
      <c r="U16" s="22">
        <f t="shared" si="16"/>
        <v>1855</v>
      </c>
      <c r="V16" s="22">
        <f t="shared" si="16"/>
        <v>301</v>
      </c>
      <c r="W16" s="25">
        <f>V16/U16</f>
        <v>0.16226415094339622</v>
      </c>
      <c r="X16" s="83">
        <f>SUM(X3:X15)</f>
        <v>83</v>
      </c>
      <c r="Y16" s="94">
        <f>X16/U16</f>
        <v>4.4743935309973046E-2</v>
      </c>
      <c r="Z16" s="27">
        <f>SUM(Z6:Z15)</f>
        <v>2229</v>
      </c>
      <c r="AA16" s="27">
        <f>SUM(AA6:AA15)</f>
        <v>1979</v>
      </c>
      <c r="AB16" s="22">
        <f>SUM(AB6:AB15)</f>
        <v>295</v>
      </c>
      <c r="AC16" s="36">
        <f>AB16/AA16</f>
        <v>0.14906518443658415</v>
      </c>
      <c r="AD16" s="83">
        <f>SUM(AD3:AD15)</f>
        <v>87</v>
      </c>
      <c r="AE16" s="36">
        <f>AD16/AA16</f>
        <v>4.3961596766043456E-2</v>
      </c>
      <c r="AF16" s="34">
        <f>AF6+AF7+AF8+AF9+AF10+AF11+AF12+AF13+AF15</f>
        <v>2211</v>
      </c>
      <c r="AG16" s="34">
        <f>SUM(AG6:AG15)</f>
        <v>1969</v>
      </c>
      <c r="AH16" s="35">
        <f>SUM(AH6:AH15)</f>
        <v>319</v>
      </c>
      <c r="AI16" s="19">
        <f>AH16/AG16</f>
        <v>0.16201117318435754</v>
      </c>
      <c r="AJ16" s="83">
        <f>SUM(AJ3:AJ15)</f>
        <v>75</v>
      </c>
      <c r="AK16" s="94">
        <f>AJ16/AG16</f>
        <v>3.8090401218892837E-2</v>
      </c>
      <c r="AL16" s="34">
        <f>AL6+AL7+AL8+AL9+AL10+AL11+AL12+AL15</f>
        <v>2254</v>
      </c>
      <c r="AM16" s="34">
        <f>SUM(AM6:AM15)</f>
        <v>2038</v>
      </c>
      <c r="AN16" s="35">
        <f>SUM(AN6:AN15)</f>
        <v>305</v>
      </c>
      <c r="AO16" s="19">
        <f>AN16/AM16</f>
        <v>0.14965652600588814</v>
      </c>
      <c r="AP16" s="83">
        <f>SUM(AP3:AP15)</f>
        <v>99</v>
      </c>
      <c r="AQ16" s="94">
        <f>AP16/AM16</f>
        <v>4.857703631010795E-2</v>
      </c>
      <c r="AR16" s="34">
        <f>AR6+AR7+AR8+AR9+AR10+AR11+AR12+AR15</f>
        <v>2144</v>
      </c>
      <c r="AS16" s="34">
        <f>SUM(AS6:AS15)</f>
        <v>1937</v>
      </c>
      <c r="AT16" s="35">
        <f>SUM(AT6:AT15)</f>
        <v>272</v>
      </c>
      <c r="AU16" s="19">
        <f>AT16/AS16</f>
        <v>0.14042333505420754</v>
      </c>
      <c r="AV16" s="83">
        <f>SUM(AV3:AV15)</f>
        <v>100</v>
      </c>
      <c r="AW16" s="94">
        <f>AV16/AS16</f>
        <v>5.1626226122870419E-2</v>
      </c>
      <c r="AX16" s="34">
        <f>AX6+AX7+AX8+AX9+AX10+AX11+AX12+AX13+AX15</f>
        <v>2335</v>
      </c>
      <c r="AY16" s="34">
        <f>SUM(AY6:AY15)</f>
        <v>2117</v>
      </c>
      <c r="AZ16" s="35">
        <f>SUM(AZ6:AZ15)</f>
        <v>269</v>
      </c>
      <c r="BA16" s="19">
        <f>AZ16/AY16</f>
        <v>0.12706660368445913</v>
      </c>
      <c r="BB16" s="83">
        <f>SUM(BB3:BB15)</f>
        <v>83</v>
      </c>
      <c r="BC16" s="94">
        <f>BB16/AY16</f>
        <v>3.920642418516769E-2</v>
      </c>
      <c r="BD16" s="34">
        <f>SUM(BD6:BD15)</f>
        <v>2362</v>
      </c>
      <c r="BE16" s="34">
        <f>SUM(BE6:BE15)</f>
        <v>2082</v>
      </c>
      <c r="BF16" s="34">
        <f>SUM(BF6:BF15)</f>
        <v>402</v>
      </c>
      <c r="BG16" s="19">
        <f>BF16/BE16</f>
        <v>0.1930835734870317</v>
      </c>
      <c r="BH16" s="83">
        <f>SUM(BH3:BH15)</f>
        <v>82</v>
      </c>
      <c r="BI16" s="94">
        <f>BH16/BE16</f>
        <v>3.9385206532180597E-2</v>
      </c>
    </row>
    <row r="18" spans="1:4" x14ac:dyDescent="0.25">
      <c r="A18" s="47" t="s">
        <v>59</v>
      </c>
    </row>
    <row r="19" spans="1:4" x14ac:dyDescent="0.25">
      <c r="A19" s="47" t="s">
        <v>57</v>
      </c>
      <c r="D19" s="47" t="s">
        <v>58</v>
      </c>
    </row>
    <row r="22" spans="1:4" x14ac:dyDescent="0.25">
      <c r="A22" s="47" t="s">
        <v>60</v>
      </c>
    </row>
    <row r="23" spans="1:4" x14ac:dyDescent="0.25">
      <c r="A23" s="47" t="s">
        <v>57</v>
      </c>
      <c r="D23" s="47" t="s">
        <v>58</v>
      </c>
    </row>
    <row r="26" spans="1:4" x14ac:dyDescent="0.25">
      <c r="A26" s="47" t="s">
        <v>61</v>
      </c>
    </row>
  </sheetData>
  <mergeCells count="35">
    <mergeCell ref="A1:BI1"/>
    <mergeCell ref="J2:K2"/>
    <mergeCell ref="P2:Q2"/>
    <mergeCell ref="V2:W2"/>
    <mergeCell ref="Z3:AA4"/>
    <mergeCell ref="AN2:AO2"/>
    <mergeCell ref="AL3:AM4"/>
    <mergeCell ref="AH2:AI2"/>
    <mergeCell ref="AF3:AG4"/>
    <mergeCell ref="AD2:AE2"/>
    <mergeCell ref="AJ2:AK2"/>
    <mergeCell ref="B3:C4"/>
    <mergeCell ref="H3:I4"/>
    <mergeCell ref="N3:O4"/>
    <mergeCell ref="F2:G2"/>
    <mergeCell ref="X2:Y2"/>
    <mergeCell ref="A5:W5"/>
    <mergeCell ref="A2:A4"/>
    <mergeCell ref="D2:E2"/>
    <mergeCell ref="R2:S2"/>
    <mergeCell ref="L2:M2"/>
    <mergeCell ref="T3:U4"/>
    <mergeCell ref="AB2:AC2"/>
    <mergeCell ref="AT2:AU2"/>
    <mergeCell ref="BH2:BI2"/>
    <mergeCell ref="AZ5:BI5"/>
    <mergeCell ref="AU5:AW5"/>
    <mergeCell ref="AP2:AQ2"/>
    <mergeCell ref="AR3:AS4"/>
    <mergeCell ref="BF2:BG2"/>
    <mergeCell ref="BD3:BE4"/>
    <mergeCell ref="AZ2:BA2"/>
    <mergeCell ref="BB2:BC2"/>
    <mergeCell ref="AX3:AY4"/>
    <mergeCell ref="AV2:AW2"/>
  </mergeCells>
  <conditionalFormatting sqref="B6:C15 H6:I15 N6:O15 T6:U15 Z6:AA15">
    <cfRule type="colorScale" priority="186">
      <colorScale>
        <cfvo type="min"/>
        <cfvo type="max"/>
        <color theme="9" tint="0.79998168889431442"/>
        <color theme="9"/>
      </colorScale>
    </cfRule>
    <cfRule type="colorScale" priority="191">
      <colorScale>
        <cfvo type="min"/>
        <cfvo type="max"/>
        <color rgb="FFFCFCFF"/>
        <color rgb="FF63BE7B"/>
      </colorScale>
    </cfRule>
  </conditionalFormatting>
  <conditionalFormatting sqref="B6:C15">
    <cfRule type="colorScale" priority="194">
      <colorScale>
        <cfvo type="min"/>
        <cfvo type="max"/>
        <color rgb="FFFCFCFF"/>
        <color rgb="FF63BE7B"/>
      </colorScale>
    </cfRule>
  </conditionalFormatting>
  <conditionalFormatting sqref="D6:D15">
    <cfRule type="colorScale" priority="197">
      <colorScale>
        <cfvo type="min"/>
        <cfvo type="max"/>
        <color rgb="FFFCFCFF"/>
        <color rgb="FF63BE7B"/>
      </colorScale>
    </cfRule>
  </conditionalFormatting>
  <conditionalFormatting sqref="D6:E15 J6:K15 P6:Q15 V6:W15 AB6:AC15">
    <cfRule type="colorScale" priority="1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:E15">
    <cfRule type="colorScale" priority="1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:E15">
    <cfRule type="colorScale" priority="196">
      <colorScale>
        <cfvo type="min"/>
        <cfvo type="max"/>
        <color rgb="FFFCFCFF"/>
        <color rgb="FF63BE7B"/>
      </colorScale>
    </cfRule>
  </conditionalFormatting>
  <conditionalFormatting sqref="E17:G17">
    <cfRule type="colorScale" priority="1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6:F15">
    <cfRule type="colorScale" priority="1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:G15">
    <cfRule type="colorScale" priority="1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6:H15">
    <cfRule type="colorScale" priority="195">
      <colorScale>
        <cfvo type="min"/>
        <cfvo type="max"/>
        <color rgb="FFFCFCFF"/>
        <color rgb="FF63BE7B"/>
      </colorScale>
    </cfRule>
  </conditionalFormatting>
  <conditionalFormatting sqref="H6:I15 N6:O15 T6:U15 Z6:AA15">
    <cfRule type="colorScale" priority="192">
      <colorScale>
        <cfvo type="min"/>
        <cfvo type="max"/>
        <color rgb="FFFCFCFF"/>
        <color rgb="FF63BE7B"/>
      </colorScale>
    </cfRule>
  </conditionalFormatting>
  <conditionalFormatting sqref="L6:L15">
    <cfRule type="colorScale" priority="1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7:M17">
    <cfRule type="colorScale" priority="1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6:M15">
    <cfRule type="colorScale" priority="1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6:R15">
    <cfRule type="colorScale" priority="1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6:S13 S15">
    <cfRule type="colorScale" priority="1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4">
    <cfRule type="colorScale" priority="65">
      <colorScale>
        <cfvo type="min"/>
        <cfvo type="max"/>
        <color rgb="FFFCFCFF"/>
        <color rgb="FF63BE7B"/>
      </colorScale>
    </cfRule>
    <cfRule type="colorScale" priority="64">
      <colorScale>
        <cfvo type="min"/>
        <cfvo type="max"/>
        <color rgb="FFFCFCFF"/>
        <color rgb="FF63BE7B"/>
      </colorScale>
    </cfRule>
    <cfRule type="colorScale" priority="63">
      <colorScale>
        <cfvo type="min"/>
        <cfvo type="max"/>
        <color theme="9" tint="0.79998168889431442"/>
        <color theme="9"/>
      </colorScale>
    </cfRule>
  </conditionalFormatting>
  <conditionalFormatting sqref="X6:X15">
    <cfRule type="colorScale" priority="1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6:Y15">
    <cfRule type="colorScale" priority="1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6:AD15">
    <cfRule type="colorScale" priority="1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6:AE15">
    <cfRule type="colorScale" priority="1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F6:AG15">
    <cfRule type="colorScale" priority="60">
      <colorScale>
        <cfvo type="min"/>
        <cfvo type="max"/>
        <color rgb="FFFCFCFF"/>
        <color rgb="FF63BE7B"/>
      </colorScale>
    </cfRule>
    <cfRule type="colorScale" priority="58">
      <colorScale>
        <cfvo type="min"/>
        <cfvo type="max"/>
        <color rgb="FFFCFCFF"/>
        <color rgb="FF63BE7B"/>
      </colorScale>
    </cfRule>
    <cfRule type="colorScale" priority="56">
      <colorScale>
        <cfvo type="min"/>
        <cfvo type="max"/>
        <color theme="9" tint="0.79998168889431442"/>
        <color theme="9"/>
      </colorScale>
    </cfRule>
  </conditionalFormatting>
  <conditionalFormatting sqref="AH6:AH15">
    <cfRule type="colorScale" priority="62">
      <colorScale>
        <cfvo type="min"/>
        <cfvo type="max"/>
        <color rgb="FFFCFCFF"/>
        <color rgb="FF63BE7B"/>
      </colorScale>
    </cfRule>
  </conditionalFormatting>
  <conditionalFormatting sqref="AH6:AI15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6:AI15">
    <cfRule type="colorScale" priority="61">
      <colorScale>
        <cfvo type="min"/>
        <cfvo type="max"/>
        <color rgb="FFFCFCFF"/>
        <color rgb="FF63BE7B"/>
      </colorScale>
    </cfRule>
  </conditionalFormatting>
  <conditionalFormatting sqref="AJ6:AJ15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K6:AK15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6:AM15">
    <cfRule type="colorScale" priority="47">
      <colorScale>
        <cfvo type="min"/>
        <cfvo type="max"/>
        <color theme="9" tint="0.79998168889431442"/>
        <color theme="9"/>
      </colorScale>
    </cfRule>
    <cfRule type="colorScale" priority="49">
      <colorScale>
        <cfvo type="min"/>
        <cfvo type="max"/>
        <color rgb="FFFCFCFF"/>
        <color rgb="FF63BE7B"/>
      </colorScale>
    </cfRule>
    <cfRule type="colorScale" priority="51">
      <colorScale>
        <cfvo type="min"/>
        <cfvo type="max"/>
        <color rgb="FFFCFCFF"/>
        <color rgb="FF63BE7B"/>
      </colorScale>
    </cfRule>
  </conditionalFormatting>
  <conditionalFormatting sqref="AN6:AN15">
    <cfRule type="colorScale" priority="53">
      <colorScale>
        <cfvo type="min"/>
        <cfvo type="max"/>
        <color rgb="FFFCFCFF"/>
        <color rgb="FF63BE7B"/>
      </colorScale>
    </cfRule>
  </conditionalFormatting>
  <conditionalFormatting sqref="AN6:AO15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6:AO15">
    <cfRule type="colorScale" priority="52">
      <colorScale>
        <cfvo type="min"/>
        <cfvo type="max"/>
        <color rgb="FFFCFCFF"/>
        <color rgb="FF63BE7B"/>
      </colorScale>
    </cfRule>
  </conditionalFormatting>
  <conditionalFormatting sqref="AP6:AP15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6:AQ15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6:AS15">
    <cfRule type="colorScale" priority="42">
      <colorScale>
        <cfvo type="min"/>
        <cfvo type="max"/>
        <color rgb="FFFCFCFF"/>
        <color rgb="FF63BE7B"/>
      </colorScale>
    </cfRule>
    <cfRule type="colorScale" priority="40">
      <colorScale>
        <cfvo type="min"/>
        <cfvo type="max"/>
        <color rgb="FFFCFCFF"/>
        <color rgb="FF63BE7B"/>
      </colorScale>
    </cfRule>
    <cfRule type="colorScale" priority="38">
      <colorScale>
        <cfvo type="min"/>
        <cfvo type="max"/>
        <color theme="9" tint="0.79998168889431442"/>
        <color theme="9"/>
      </colorScale>
    </cfRule>
  </conditionalFormatting>
  <conditionalFormatting sqref="AT6:AT15">
    <cfRule type="colorScale" priority="44">
      <colorScale>
        <cfvo type="min"/>
        <cfvo type="max"/>
        <color rgb="FFFCFCFF"/>
        <color rgb="FF63BE7B"/>
      </colorScale>
    </cfRule>
  </conditionalFormatting>
  <conditionalFormatting sqref="AT6:AU15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6:AU15">
    <cfRule type="colorScale" priority="43">
      <colorScale>
        <cfvo type="min"/>
        <cfvo type="max"/>
        <color rgb="FFFCFCFF"/>
        <color rgb="FF63BE7B"/>
      </colorScale>
    </cfRule>
  </conditionalFormatting>
  <conditionalFormatting sqref="AV6:AV15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W6:AW15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X6:AY15">
    <cfRule type="colorScale" priority="29">
      <colorScale>
        <cfvo type="min"/>
        <cfvo type="max"/>
        <color theme="9" tint="0.79998168889431442"/>
        <color theme="9"/>
      </colorScale>
    </cfRule>
    <cfRule type="colorScale" priority="33">
      <colorScale>
        <cfvo type="min"/>
        <cfvo type="max"/>
        <color rgb="FFFCFCFF"/>
        <color rgb="FF63BE7B"/>
      </colorScale>
    </cfRule>
    <cfRule type="colorScale" priority="31">
      <colorScale>
        <cfvo type="min"/>
        <cfvo type="max"/>
        <color rgb="FFFCFCFF"/>
        <color rgb="FF63BE7B"/>
      </colorScale>
    </cfRule>
  </conditionalFormatting>
  <conditionalFormatting sqref="AZ6:AZ15">
    <cfRule type="colorScale" priority="35">
      <colorScale>
        <cfvo type="min"/>
        <cfvo type="max"/>
        <color rgb="FFFCFCFF"/>
        <color rgb="FF63BE7B"/>
      </colorScale>
    </cfRule>
  </conditionalFormatting>
  <conditionalFormatting sqref="AZ6:BA15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A6:BA15">
    <cfRule type="colorScale" priority="34">
      <colorScale>
        <cfvo type="min"/>
        <cfvo type="max"/>
        <color rgb="FFFCFCFF"/>
        <color rgb="FF63BE7B"/>
      </colorScale>
    </cfRule>
  </conditionalFormatting>
  <conditionalFormatting sqref="BB6:BB15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C6:BC15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D6:BE7 BD9:BE13 BD15:BE15 BD8:BF8">
    <cfRule type="colorScale" priority="24">
      <colorScale>
        <cfvo type="min"/>
        <cfvo type="max"/>
        <color rgb="FFFCFCFF"/>
        <color rgb="FF63BE7B"/>
      </colorScale>
    </cfRule>
    <cfRule type="colorScale" priority="22">
      <colorScale>
        <cfvo type="min"/>
        <cfvo type="max"/>
        <color rgb="FFFCFCFF"/>
        <color rgb="FF63BE7B"/>
      </colorScale>
    </cfRule>
    <cfRule type="colorScale" priority="20">
      <colorScale>
        <cfvo type="min"/>
        <cfvo type="max"/>
        <color theme="9" tint="0.79998168889431442"/>
        <color theme="9"/>
      </colorScale>
    </cfRule>
  </conditionalFormatting>
  <conditionalFormatting sqref="BD14:BE14">
    <cfRule type="colorScale" priority="14">
      <colorScale>
        <cfvo type="min"/>
        <cfvo type="max"/>
        <color rgb="FFFCFCFF"/>
        <color rgb="FF63BE7B"/>
      </colorScale>
    </cfRule>
    <cfRule type="colorScale" priority="15">
      <colorScale>
        <cfvo type="min"/>
        <cfvo type="max"/>
        <color rgb="FFFCFCFF"/>
        <color rgb="FF63BE7B"/>
      </colorScale>
    </cfRule>
    <cfRule type="colorScale" priority="13">
      <colorScale>
        <cfvo type="min"/>
        <cfvo type="max"/>
        <color theme="9" tint="0.79998168889431442"/>
        <color theme="9"/>
      </colorScale>
    </cfRule>
  </conditionalFormatting>
  <conditionalFormatting sqref="BF6:BF7 BF9:BF13 BF15">
    <cfRule type="colorScale" priority="26">
      <colorScale>
        <cfvo type="min"/>
        <cfvo type="max"/>
        <color rgb="FFFCFCFF"/>
        <color rgb="FF63BE7B"/>
      </colorScale>
    </cfRule>
  </conditionalFormatting>
  <conditionalFormatting sqref="BF9:BF13 BF15 BF6:BF7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F14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G6:BG13 BG15">
    <cfRule type="colorScale" priority="9">
      <colorScale>
        <cfvo type="min"/>
        <cfvo type="max"/>
        <color rgb="FFFCFCFF"/>
        <color rgb="FF63BE7B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G14:BI14">
    <cfRule type="colorScale" priority="6">
      <colorScale>
        <cfvo type="min"/>
        <cfvo type="max"/>
        <color rgb="FFFCFCFF"/>
        <color rgb="FF63BE7B"/>
      </colorScale>
    </cfRule>
    <cfRule type="colorScale" priority="5">
      <colorScale>
        <cfvo type="min"/>
        <cfvo type="max"/>
        <color rgb="FFFCFCFF"/>
        <color rgb="FF63BE7B"/>
      </colorScale>
    </cfRule>
    <cfRule type="colorScale" priority="4">
      <colorScale>
        <cfvo type="min"/>
        <cfvo type="max"/>
        <color theme="9" tint="0.79998168889431442"/>
        <color theme="9"/>
      </colorScale>
    </cfRule>
  </conditionalFormatting>
  <conditionalFormatting sqref="BH6:BH13 BH1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I6:BI13 BI1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3" scale="55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A8FF9-4ED2-4228-B686-03ABD33D3539}">
  <dimension ref="A1:N13"/>
  <sheetViews>
    <sheetView workbookViewId="0">
      <selection activeCell="N4" sqref="N4:N13"/>
    </sheetView>
  </sheetViews>
  <sheetFormatPr defaultRowHeight="15" x14ac:dyDescent="0.25"/>
  <cols>
    <col min="1" max="1" width="35.28515625" bestFit="1" customWidth="1"/>
    <col min="2" max="14" width="15.85546875" customWidth="1"/>
  </cols>
  <sheetData>
    <row r="1" spans="1:14" x14ac:dyDescent="0.25">
      <c r="A1" s="152" t="s">
        <v>112</v>
      </c>
      <c r="B1" s="153" t="s">
        <v>84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14" x14ac:dyDescent="0.25">
      <c r="A2" s="152"/>
      <c r="B2" s="112" t="s">
        <v>85</v>
      </c>
      <c r="C2" s="112" t="s">
        <v>86</v>
      </c>
      <c r="D2" s="112" t="s">
        <v>87</v>
      </c>
      <c r="E2" s="112" t="s">
        <v>88</v>
      </c>
      <c r="F2" s="112" t="s">
        <v>89</v>
      </c>
      <c r="G2" s="112" t="s">
        <v>90</v>
      </c>
      <c r="H2" s="112" t="s">
        <v>91</v>
      </c>
      <c r="I2" s="112" t="s">
        <v>92</v>
      </c>
      <c r="J2" s="112" t="s">
        <v>93</v>
      </c>
      <c r="K2" s="112" t="s">
        <v>94</v>
      </c>
      <c r="L2" s="112" t="s">
        <v>95</v>
      </c>
      <c r="M2" s="112" t="s">
        <v>96</v>
      </c>
      <c r="N2" s="112" t="s">
        <v>97</v>
      </c>
    </row>
    <row r="3" spans="1:14" x14ac:dyDescent="0.25">
      <c r="A3" s="152"/>
      <c r="B3" s="112" t="s">
        <v>98</v>
      </c>
      <c r="C3" s="112" t="s">
        <v>98</v>
      </c>
      <c r="D3" s="112" t="s">
        <v>98</v>
      </c>
      <c r="E3" s="112" t="s">
        <v>98</v>
      </c>
      <c r="F3" s="112" t="s">
        <v>98</v>
      </c>
      <c r="G3" s="112" t="s">
        <v>98</v>
      </c>
      <c r="H3" s="112" t="s">
        <v>98</v>
      </c>
      <c r="I3" s="112" t="s">
        <v>98</v>
      </c>
      <c r="J3" s="112" t="s">
        <v>98</v>
      </c>
      <c r="K3" s="112" t="s">
        <v>98</v>
      </c>
      <c r="L3" s="112" t="s">
        <v>98</v>
      </c>
      <c r="M3" s="112" t="s">
        <v>98</v>
      </c>
      <c r="N3" s="112" t="s">
        <v>98</v>
      </c>
    </row>
    <row r="4" spans="1:14" x14ac:dyDescent="0.25">
      <c r="A4" s="113" t="s">
        <v>113</v>
      </c>
      <c r="B4" s="115">
        <v>0</v>
      </c>
      <c r="C4" s="115">
        <v>0</v>
      </c>
      <c r="D4" s="115">
        <v>1</v>
      </c>
      <c r="E4" s="115">
        <v>0</v>
      </c>
      <c r="F4" s="115">
        <v>1</v>
      </c>
      <c r="G4" s="115">
        <v>0</v>
      </c>
      <c r="H4" s="115">
        <v>0</v>
      </c>
      <c r="I4" s="115">
        <v>0</v>
      </c>
      <c r="J4" s="115">
        <v>0</v>
      </c>
      <c r="K4" s="115">
        <v>0</v>
      </c>
      <c r="L4" s="115">
        <v>1</v>
      </c>
      <c r="M4" s="115">
        <v>0</v>
      </c>
      <c r="N4" s="115">
        <v>0</v>
      </c>
    </row>
    <row r="5" spans="1:14" x14ac:dyDescent="0.25">
      <c r="A5" s="113" t="s">
        <v>114</v>
      </c>
      <c r="B5" s="115">
        <v>49</v>
      </c>
      <c r="C5" s="115">
        <v>1</v>
      </c>
      <c r="D5" s="115">
        <v>34</v>
      </c>
      <c r="E5" s="115">
        <v>3</v>
      </c>
      <c r="F5" s="115">
        <v>62</v>
      </c>
      <c r="G5" s="115">
        <v>9</v>
      </c>
      <c r="H5" s="115">
        <v>50</v>
      </c>
      <c r="I5" s="115">
        <v>1</v>
      </c>
      <c r="J5" s="115">
        <v>54</v>
      </c>
      <c r="K5" s="115">
        <v>0</v>
      </c>
      <c r="L5" s="115">
        <v>49</v>
      </c>
      <c r="M5" s="115">
        <v>1</v>
      </c>
      <c r="N5" s="115">
        <v>36</v>
      </c>
    </row>
    <row r="6" spans="1:14" x14ac:dyDescent="0.25">
      <c r="A6" s="113" t="s">
        <v>115</v>
      </c>
      <c r="B6" s="115">
        <v>6</v>
      </c>
      <c r="C6" s="115">
        <v>0</v>
      </c>
      <c r="D6" s="115">
        <v>13</v>
      </c>
      <c r="E6" s="115">
        <v>1</v>
      </c>
      <c r="F6" s="115">
        <v>12</v>
      </c>
      <c r="G6" s="115">
        <v>0</v>
      </c>
      <c r="H6" s="115">
        <v>15</v>
      </c>
      <c r="I6" s="115">
        <v>2</v>
      </c>
      <c r="J6" s="115">
        <v>9</v>
      </c>
      <c r="K6" s="115">
        <v>1</v>
      </c>
      <c r="L6" s="115">
        <v>9</v>
      </c>
      <c r="M6" s="115">
        <v>0</v>
      </c>
      <c r="N6" s="115">
        <v>8</v>
      </c>
    </row>
    <row r="7" spans="1:14" x14ac:dyDescent="0.25">
      <c r="A7" s="113" t="s">
        <v>116</v>
      </c>
      <c r="B7" s="115">
        <v>51</v>
      </c>
      <c r="C7" s="115">
        <v>0</v>
      </c>
      <c r="D7" s="115">
        <v>49</v>
      </c>
      <c r="E7" s="115">
        <v>1</v>
      </c>
      <c r="F7" s="115">
        <v>71</v>
      </c>
      <c r="G7" s="115">
        <v>0</v>
      </c>
      <c r="H7" s="115">
        <v>57</v>
      </c>
      <c r="I7" s="115">
        <v>1</v>
      </c>
      <c r="J7" s="115">
        <v>57</v>
      </c>
      <c r="K7" s="115">
        <v>0</v>
      </c>
      <c r="L7" s="115">
        <v>49</v>
      </c>
      <c r="M7" s="115">
        <v>0</v>
      </c>
      <c r="N7" s="115">
        <v>50</v>
      </c>
    </row>
    <row r="8" spans="1:14" x14ac:dyDescent="0.25">
      <c r="A8" s="113" t="s">
        <v>117</v>
      </c>
      <c r="B8" s="115">
        <v>50</v>
      </c>
      <c r="C8" s="115">
        <v>1</v>
      </c>
      <c r="D8" s="115">
        <v>59</v>
      </c>
      <c r="E8" s="115">
        <v>1</v>
      </c>
      <c r="F8" s="115">
        <v>63</v>
      </c>
      <c r="G8" s="115">
        <v>4</v>
      </c>
      <c r="H8" s="115">
        <v>50</v>
      </c>
      <c r="I8" s="115">
        <v>0</v>
      </c>
      <c r="J8" s="115">
        <v>73</v>
      </c>
      <c r="K8" s="115">
        <v>0</v>
      </c>
      <c r="L8" s="115">
        <v>72</v>
      </c>
      <c r="M8" s="115">
        <v>0</v>
      </c>
      <c r="N8" s="115">
        <v>53</v>
      </c>
    </row>
    <row r="9" spans="1:14" x14ac:dyDescent="0.25">
      <c r="A9" s="113" t="s">
        <v>118</v>
      </c>
      <c r="B9" s="115">
        <v>54</v>
      </c>
      <c r="C9" s="115">
        <v>1</v>
      </c>
      <c r="D9" s="115">
        <v>50</v>
      </c>
      <c r="E9" s="115">
        <v>4</v>
      </c>
      <c r="F9" s="115">
        <v>65</v>
      </c>
      <c r="G9" s="115">
        <v>0</v>
      </c>
      <c r="H9" s="115">
        <v>79</v>
      </c>
      <c r="I9" s="115">
        <v>1</v>
      </c>
      <c r="J9" s="115">
        <v>75</v>
      </c>
      <c r="K9" s="115">
        <v>4</v>
      </c>
      <c r="L9" s="115">
        <v>72</v>
      </c>
      <c r="M9" s="115">
        <v>1</v>
      </c>
      <c r="N9" s="115">
        <v>56</v>
      </c>
    </row>
    <row r="10" spans="1:14" x14ac:dyDescent="0.25">
      <c r="A10" s="113" t="s">
        <v>119</v>
      </c>
      <c r="B10" s="115">
        <v>6</v>
      </c>
      <c r="C10" s="115">
        <v>0</v>
      </c>
      <c r="D10" s="115">
        <v>6</v>
      </c>
      <c r="E10" s="115">
        <v>1</v>
      </c>
      <c r="F10" s="115">
        <v>6</v>
      </c>
      <c r="G10" s="115">
        <v>1</v>
      </c>
      <c r="H10" s="115">
        <v>7</v>
      </c>
      <c r="I10" s="115">
        <v>0</v>
      </c>
      <c r="J10" s="115">
        <v>8</v>
      </c>
      <c r="K10" s="115">
        <v>0</v>
      </c>
      <c r="L10" s="115">
        <v>7</v>
      </c>
      <c r="M10" s="115">
        <v>0</v>
      </c>
      <c r="N10" s="115">
        <v>3</v>
      </c>
    </row>
    <row r="11" spans="1:14" x14ac:dyDescent="0.25">
      <c r="A11" s="113" t="s">
        <v>120</v>
      </c>
      <c r="B11" s="115">
        <v>1</v>
      </c>
      <c r="C11" s="115">
        <v>0</v>
      </c>
      <c r="D11" s="115">
        <v>0</v>
      </c>
      <c r="E11" s="115">
        <v>0</v>
      </c>
      <c r="F11" s="115">
        <v>3</v>
      </c>
      <c r="G11" s="115">
        <v>1</v>
      </c>
      <c r="H11" s="115">
        <v>1</v>
      </c>
      <c r="I11" s="115">
        <v>0</v>
      </c>
      <c r="J11" s="115">
        <v>2</v>
      </c>
      <c r="K11" s="115">
        <v>1</v>
      </c>
      <c r="L11" s="115">
        <v>2</v>
      </c>
      <c r="M11" s="115">
        <v>0</v>
      </c>
      <c r="N11" s="115">
        <v>1</v>
      </c>
    </row>
    <row r="12" spans="1:14" x14ac:dyDescent="0.25">
      <c r="A12" s="113" t="s">
        <v>121</v>
      </c>
      <c r="B12" s="115">
        <v>0</v>
      </c>
      <c r="C12" s="115">
        <v>0</v>
      </c>
      <c r="D12" s="115">
        <v>0</v>
      </c>
      <c r="E12" s="115">
        <v>0</v>
      </c>
      <c r="F12" s="115">
        <v>0</v>
      </c>
      <c r="G12" s="115">
        <v>0</v>
      </c>
      <c r="H12" s="115">
        <v>0</v>
      </c>
      <c r="I12" s="115">
        <v>0</v>
      </c>
      <c r="J12" s="115">
        <v>0</v>
      </c>
      <c r="K12" s="115">
        <v>0</v>
      </c>
      <c r="L12" s="115">
        <v>1</v>
      </c>
      <c r="M12" s="115">
        <v>0</v>
      </c>
      <c r="N12" s="115">
        <v>0</v>
      </c>
    </row>
    <row r="13" spans="1:14" x14ac:dyDescent="0.25">
      <c r="A13" s="113" t="s">
        <v>122</v>
      </c>
      <c r="B13" s="115">
        <v>2</v>
      </c>
      <c r="C13" s="115">
        <v>0</v>
      </c>
      <c r="D13" s="115">
        <v>2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5">
        <v>0</v>
      </c>
      <c r="K13" s="115">
        <v>0</v>
      </c>
      <c r="L13" s="115">
        <v>0</v>
      </c>
      <c r="M13" s="115">
        <v>0</v>
      </c>
      <c r="N13" s="115">
        <v>0</v>
      </c>
    </row>
  </sheetData>
  <mergeCells count="2">
    <mergeCell ref="A1:A3"/>
    <mergeCell ref="B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T23"/>
  <sheetViews>
    <sheetView workbookViewId="0">
      <pane xSplit="1" topLeftCell="AD1" activePane="topRight" state="frozen"/>
      <selection pane="topRight" activeCell="A25" sqref="A25"/>
    </sheetView>
  </sheetViews>
  <sheetFormatPr defaultRowHeight="17.25" x14ac:dyDescent="0.25"/>
  <cols>
    <col min="1" max="1" width="47.42578125" style="47" customWidth="1"/>
    <col min="2" max="31" width="13.7109375" style="47" customWidth="1"/>
    <col min="32" max="32" width="17.28515625" style="47" customWidth="1"/>
    <col min="33" max="33" width="12.85546875" style="47" bestFit="1" customWidth="1"/>
    <col min="34" max="34" width="13.42578125" style="47" customWidth="1"/>
    <col min="35" max="36" width="13.7109375" style="47" customWidth="1"/>
    <col min="37" max="37" width="12.85546875" style="47" customWidth="1"/>
    <col min="38" max="38" width="11" style="47" customWidth="1"/>
    <col min="39" max="39" width="13.85546875" style="47" customWidth="1"/>
    <col min="40" max="41" width="13.7109375" style="47" customWidth="1"/>
    <col min="42" max="42" width="9.140625" style="47"/>
    <col min="43" max="43" width="8.85546875" style="47" customWidth="1"/>
    <col min="44" max="16384" width="9.140625" style="47"/>
  </cols>
  <sheetData>
    <row r="1" spans="1:46" s="48" customFormat="1" ht="99.95" customHeight="1" thickBot="1" x14ac:dyDescent="0.3">
      <c r="A1" s="147" t="s">
        <v>68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</row>
    <row r="2" spans="1:46" ht="34.5" customHeight="1" x14ac:dyDescent="0.25">
      <c r="A2" s="165"/>
      <c r="B2" s="1" t="s">
        <v>47</v>
      </c>
      <c r="C2" s="154" t="s">
        <v>0</v>
      </c>
      <c r="D2" s="154"/>
      <c r="E2" s="154" t="s">
        <v>0</v>
      </c>
      <c r="F2" s="154"/>
      <c r="G2" s="1" t="s">
        <v>47</v>
      </c>
      <c r="H2" s="154" t="s">
        <v>0</v>
      </c>
      <c r="I2" s="154"/>
      <c r="J2" s="154" t="s">
        <v>0</v>
      </c>
      <c r="K2" s="154"/>
      <c r="L2" s="1" t="s">
        <v>47</v>
      </c>
      <c r="M2" s="154" t="s">
        <v>0</v>
      </c>
      <c r="N2" s="154"/>
      <c r="O2" s="154" t="s">
        <v>0</v>
      </c>
      <c r="P2" s="154"/>
      <c r="Q2" s="1" t="s">
        <v>47</v>
      </c>
      <c r="R2" s="154" t="s">
        <v>0</v>
      </c>
      <c r="S2" s="155"/>
      <c r="T2" s="154" t="s">
        <v>0</v>
      </c>
      <c r="U2" s="155"/>
      <c r="V2" s="28" t="s">
        <v>47</v>
      </c>
      <c r="W2" s="154" t="s">
        <v>0</v>
      </c>
      <c r="X2" s="154"/>
      <c r="Y2" s="143" t="s">
        <v>0</v>
      </c>
      <c r="Z2" s="155"/>
      <c r="AA2" s="96" t="s">
        <v>47</v>
      </c>
      <c r="AB2" s="154" t="s">
        <v>0</v>
      </c>
      <c r="AC2" s="154"/>
      <c r="AD2" s="143" t="s">
        <v>0</v>
      </c>
      <c r="AE2" s="154"/>
      <c r="AF2" s="28" t="s">
        <v>47</v>
      </c>
      <c r="AG2" s="154" t="s">
        <v>0</v>
      </c>
      <c r="AH2" s="154"/>
      <c r="AI2" s="143" t="s">
        <v>0</v>
      </c>
      <c r="AJ2" s="154"/>
      <c r="AK2" s="28" t="s">
        <v>47</v>
      </c>
      <c r="AL2" s="154" t="s">
        <v>0</v>
      </c>
      <c r="AM2" s="154"/>
      <c r="AN2" s="143" t="s">
        <v>0</v>
      </c>
      <c r="AO2" s="155"/>
      <c r="AP2" s="28" t="s">
        <v>47</v>
      </c>
      <c r="AQ2" s="154" t="s">
        <v>0</v>
      </c>
      <c r="AR2" s="154"/>
      <c r="AS2" s="143" t="s">
        <v>0</v>
      </c>
      <c r="AT2" s="155"/>
    </row>
    <row r="3" spans="1:46" ht="69" x14ac:dyDescent="0.25">
      <c r="A3" s="166"/>
      <c r="B3" s="172" t="s">
        <v>3</v>
      </c>
      <c r="C3" s="63" t="s">
        <v>2</v>
      </c>
      <c r="D3" s="63" t="s">
        <v>2</v>
      </c>
      <c r="E3" s="62" t="s">
        <v>133</v>
      </c>
      <c r="F3" s="85" t="s">
        <v>133</v>
      </c>
      <c r="G3" s="172" t="s">
        <v>5</v>
      </c>
      <c r="H3" s="63" t="s">
        <v>4</v>
      </c>
      <c r="I3" s="63" t="s">
        <v>4</v>
      </c>
      <c r="J3" s="62" t="s">
        <v>134</v>
      </c>
      <c r="K3" s="62" t="s">
        <v>134</v>
      </c>
      <c r="L3" s="172" t="s">
        <v>7</v>
      </c>
      <c r="M3" s="63" t="s">
        <v>6</v>
      </c>
      <c r="N3" s="63" t="s">
        <v>6</v>
      </c>
      <c r="O3" s="62" t="s">
        <v>135</v>
      </c>
      <c r="P3" s="85" t="s">
        <v>135</v>
      </c>
      <c r="Q3" s="177" t="s">
        <v>49</v>
      </c>
      <c r="R3" s="63" t="s">
        <v>8</v>
      </c>
      <c r="S3" s="85" t="s">
        <v>8</v>
      </c>
      <c r="T3" s="84" t="s">
        <v>136</v>
      </c>
      <c r="U3" s="85" t="s">
        <v>136</v>
      </c>
      <c r="V3" s="177" t="s">
        <v>55</v>
      </c>
      <c r="W3" s="63" t="s">
        <v>48</v>
      </c>
      <c r="X3" s="63" t="s">
        <v>48</v>
      </c>
      <c r="Y3" s="62" t="s">
        <v>137</v>
      </c>
      <c r="Z3" s="85" t="s">
        <v>137</v>
      </c>
      <c r="AA3" s="177" t="s">
        <v>76</v>
      </c>
      <c r="AB3" s="63" t="s">
        <v>56</v>
      </c>
      <c r="AC3" s="63" t="s">
        <v>56</v>
      </c>
      <c r="AD3" s="98" t="s">
        <v>138</v>
      </c>
      <c r="AE3" s="85" t="s">
        <v>138</v>
      </c>
      <c r="AF3" s="177" t="s">
        <v>80</v>
      </c>
      <c r="AG3" s="63" t="s">
        <v>79</v>
      </c>
      <c r="AH3" s="63" t="s">
        <v>79</v>
      </c>
      <c r="AI3" s="63" t="s">
        <v>139</v>
      </c>
      <c r="AJ3" s="85" t="s">
        <v>139</v>
      </c>
      <c r="AK3" s="177" t="s">
        <v>150</v>
      </c>
      <c r="AL3" s="63" t="s">
        <v>82</v>
      </c>
      <c r="AM3" s="63" t="s">
        <v>82</v>
      </c>
      <c r="AN3" s="98" t="s">
        <v>140</v>
      </c>
      <c r="AO3" s="85" t="s">
        <v>140</v>
      </c>
      <c r="AP3" s="177" t="s">
        <v>160</v>
      </c>
      <c r="AQ3" s="63" t="s">
        <v>164</v>
      </c>
      <c r="AR3" s="63" t="s">
        <v>165</v>
      </c>
      <c r="AS3" s="98" t="s">
        <v>140</v>
      </c>
      <c r="AT3" s="85" t="s">
        <v>140</v>
      </c>
    </row>
    <row r="4" spans="1:46" ht="18" thickBot="1" x14ac:dyDescent="0.3">
      <c r="A4" s="167"/>
      <c r="B4" s="173"/>
      <c r="C4" s="2" t="s">
        <v>9</v>
      </c>
      <c r="D4" s="3" t="s">
        <v>10</v>
      </c>
      <c r="E4" s="2" t="s">
        <v>9</v>
      </c>
      <c r="F4" s="5" t="s">
        <v>10</v>
      </c>
      <c r="G4" s="173"/>
      <c r="H4" s="2" t="s">
        <v>9</v>
      </c>
      <c r="I4" s="3" t="s">
        <v>10</v>
      </c>
      <c r="J4" s="2" t="s">
        <v>9</v>
      </c>
      <c r="K4" s="3" t="s">
        <v>10</v>
      </c>
      <c r="L4" s="173"/>
      <c r="M4" s="2" t="s">
        <v>9</v>
      </c>
      <c r="N4" s="3" t="s">
        <v>10</v>
      </c>
      <c r="O4" s="2" t="s">
        <v>9</v>
      </c>
      <c r="P4" s="5" t="s">
        <v>10</v>
      </c>
      <c r="Q4" s="178"/>
      <c r="R4" s="2" t="s">
        <v>9</v>
      </c>
      <c r="S4" s="5" t="s">
        <v>10</v>
      </c>
      <c r="T4" s="2" t="s">
        <v>9</v>
      </c>
      <c r="U4" s="5" t="s">
        <v>10</v>
      </c>
      <c r="V4" s="178"/>
      <c r="W4" s="2" t="s">
        <v>9</v>
      </c>
      <c r="X4" s="3" t="s">
        <v>10</v>
      </c>
      <c r="Y4" s="2" t="s">
        <v>9</v>
      </c>
      <c r="Z4" s="5" t="s">
        <v>10</v>
      </c>
      <c r="AA4" s="178"/>
      <c r="AB4" s="2" t="s">
        <v>9</v>
      </c>
      <c r="AC4" s="3" t="s">
        <v>10</v>
      </c>
      <c r="AD4" s="13" t="s">
        <v>9</v>
      </c>
      <c r="AE4" s="5" t="s">
        <v>10</v>
      </c>
      <c r="AF4" s="178"/>
      <c r="AG4" s="2" t="s">
        <v>9</v>
      </c>
      <c r="AH4" s="3" t="s">
        <v>10</v>
      </c>
      <c r="AI4" s="2" t="s">
        <v>9</v>
      </c>
      <c r="AJ4" s="5" t="s">
        <v>10</v>
      </c>
      <c r="AK4" s="178"/>
      <c r="AL4" s="2" t="s">
        <v>9</v>
      </c>
      <c r="AM4" s="3" t="s">
        <v>10</v>
      </c>
      <c r="AN4" s="76" t="s">
        <v>9</v>
      </c>
      <c r="AO4" s="42" t="s">
        <v>10</v>
      </c>
      <c r="AP4" s="178"/>
      <c r="AQ4" s="2" t="s">
        <v>9</v>
      </c>
      <c r="AR4" s="3" t="s">
        <v>10</v>
      </c>
      <c r="AS4" s="76" t="s">
        <v>9</v>
      </c>
      <c r="AT4" s="42" t="s">
        <v>10</v>
      </c>
    </row>
    <row r="5" spans="1:46" ht="15.95" customHeight="1" thickBot="1" x14ac:dyDescent="0.3">
      <c r="A5" s="176" t="s">
        <v>36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80"/>
      <c r="U5" s="109"/>
      <c r="V5" s="175"/>
      <c r="W5" s="175"/>
      <c r="X5" s="102"/>
      <c r="Y5" s="101"/>
      <c r="Z5" s="104"/>
      <c r="AA5" s="175"/>
      <c r="AB5" s="175"/>
      <c r="AC5" s="102"/>
      <c r="AD5" s="101"/>
      <c r="AE5" s="104"/>
      <c r="AF5" s="175"/>
      <c r="AG5" s="175"/>
      <c r="AH5" s="102"/>
      <c r="AI5" s="101"/>
      <c r="AJ5" s="104"/>
      <c r="AK5" s="175"/>
      <c r="AL5" s="175"/>
      <c r="AM5" s="102"/>
      <c r="AN5" s="101"/>
      <c r="AO5" s="104"/>
      <c r="AP5" s="175"/>
      <c r="AQ5" s="175"/>
      <c r="AR5" s="102"/>
      <c r="AS5" s="101"/>
      <c r="AT5" s="104"/>
    </row>
    <row r="6" spans="1:46" ht="18" thickBot="1" x14ac:dyDescent="0.3">
      <c r="A6" s="58" t="s">
        <v>37</v>
      </c>
      <c r="B6" s="37" t="s">
        <v>15</v>
      </c>
      <c r="C6" s="38">
        <v>1</v>
      </c>
      <c r="D6" s="38"/>
      <c r="E6" s="29">
        <v>0</v>
      </c>
      <c r="F6" s="37"/>
      <c r="G6" s="37" t="s">
        <v>15</v>
      </c>
      <c r="H6" s="39">
        <v>2</v>
      </c>
      <c r="I6" s="40"/>
      <c r="J6" s="29">
        <v>0</v>
      </c>
      <c r="K6" s="37"/>
      <c r="L6" s="37" t="s">
        <v>15</v>
      </c>
      <c r="M6" s="29">
        <v>0</v>
      </c>
      <c r="N6" s="40"/>
      <c r="O6" s="29">
        <v>0</v>
      </c>
      <c r="P6" s="37"/>
      <c r="Q6" s="37" t="s">
        <v>15</v>
      </c>
      <c r="R6" s="29">
        <v>4</v>
      </c>
      <c r="S6" s="41"/>
      <c r="T6" s="29">
        <v>1</v>
      </c>
      <c r="U6" s="110"/>
      <c r="V6" s="37" t="s">
        <v>15</v>
      </c>
      <c r="W6" s="6">
        <v>2</v>
      </c>
      <c r="X6" s="103"/>
      <c r="Y6" s="29">
        <v>0</v>
      </c>
      <c r="Z6" s="105"/>
      <c r="AA6" s="37" t="s">
        <v>15</v>
      </c>
      <c r="AB6" s="6">
        <v>3</v>
      </c>
      <c r="AC6" s="103"/>
      <c r="AD6" s="29">
        <v>1</v>
      </c>
      <c r="AE6" s="105"/>
      <c r="AF6" s="37" t="s">
        <v>15</v>
      </c>
      <c r="AG6" s="6">
        <v>1</v>
      </c>
      <c r="AH6" s="103"/>
      <c r="AI6" s="29">
        <v>0</v>
      </c>
      <c r="AJ6" s="105"/>
      <c r="AK6" s="37" t="s">
        <v>15</v>
      </c>
      <c r="AL6" s="6">
        <v>0</v>
      </c>
      <c r="AM6" s="103"/>
      <c r="AN6" s="29">
        <v>0</v>
      </c>
      <c r="AO6" s="105"/>
      <c r="AP6" s="37" t="s">
        <v>15</v>
      </c>
      <c r="AQ6" s="6">
        <v>2</v>
      </c>
      <c r="AR6" s="103"/>
      <c r="AS6" s="29">
        <v>1</v>
      </c>
      <c r="AT6" s="105"/>
    </row>
    <row r="7" spans="1:46" ht="18" thickBot="1" x14ac:dyDescent="0.3">
      <c r="A7" s="59" t="s">
        <v>38</v>
      </c>
      <c r="B7" s="37" t="s">
        <v>15</v>
      </c>
      <c r="C7" s="38">
        <v>38</v>
      </c>
      <c r="D7" s="12"/>
      <c r="E7" s="29">
        <v>26</v>
      </c>
      <c r="F7" s="37"/>
      <c r="G7" s="37" t="s">
        <v>15</v>
      </c>
      <c r="H7" s="39">
        <v>33</v>
      </c>
      <c r="I7" s="8"/>
      <c r="J7" s="29">
        <v>21</v>
      </c>
      <c r="K7" s="37"/>
      <c r="L7" s="37" t="s">
        <v>15</v>
      </c>
      <c r="M7" s="29">
        <v>37</v>
      </c>
      <c r="N7" s="8"/>
      <c r="O7" s="29">
        <v>31</v>
      </c>
      <c r="P7" s="37"/>
      <c r="Q7" s="37" t="s">
        <v>15</v>
      </c>
      <c r="R7" s="29">
        <v>28</v>
      </c>
      <c r="S7" s="42"/>
      <c r="T7" s="29">
        <v>21</v>
      </c>
      <c r="U7" s="106"/>
      <c r="V7" s="37" t="s">
        <v>15</v>
      </c>
      <c r="W7" s="6">
        <v>27</v>
      </c>
      <c r="X7" s="10"/>
      <c r="Y7" s="8">
        <v>27</v>
      </c>
      <c r="Z7" s="105"/>
      <c r="AA7" s="37" t="s">
        <v>15</v>
      </c>
      <c r="AB7" s="6">
        <v>29</v>
      </c>
      <c r="AC7" s="10"/>
      <c r="AD7" s="29">
        <v>21</v>
      </c>
      <c r="AE7" s="105"/>
      <c r="AF7" s="37" t="s">
        <v>15</v>
      </c>
      <c r="AG7" s="6">
        <v>9</v>
      </c>
      <c r="AH7" s="10"/>
      <c r="AI7" s="8">
        <v>6</v>
      </c>
      <c r="AJ7" s="105"/>
      <c r="AK7" s="37" t="s">
        <v>15</v>
      </c>
      <c r="AL7" s="8">
        <v>14</v>
      </c>
      <c r="AM7" s="10"/>
      <c r="AN7" s="8">
        <v>9</v>
      </c>
      <c r="AO7" s="105"/>
      <c r="AP7" s="37" t="s">
        <v>15</v>
      </c>
      <c r="AQ7" s="8">
        <v>4</v>
      </c>
      <c r="AR7" s="10"/>
      <c r="AS7" s="8">
        <v>2</v>
      </c>
      <c r="AT7" s="105"/>
    </row>
    <row r="8" spans="1:46" ht="18" thickBot="1" x14ac:dyDescent="0.3">
      <c r="A8" s="60" t="s">
        <v>52</v>
      </c>
      <c r="B8" s="37" t="s">
        <v>15</v>
      </c>
      <c r="C8" s="38">
        <v>16</v>
      </c>
      <c r="D8" s="8"/>
      <c r="E8" s="29">
        <v>3</v>
      </c>
      <c r="F8" s="39"/>
      <c r="G8" s="37" t="s">
        <v>15</v>
      </c>
      <c r="H8" s="39">
        <v>24</v>
      </c>
      <c r="I8" s="8"/>
      <c r="J8" s="29">
        <v>4</v>
      </c>
      <c r="K8" s="39"/>
      <c r="L8" s="37" t="s">
        <v>15</v>
      </c>
      <c r="M8" s="29">
        <v>20</v>
      </c>
      <c r="N8" s="8"/>
      <c r="O8" s="29">
        <v>3</v>
      </c>
      <c r="P8" s="39"/>
      <c r="Q8" s="37" t="s">
        <v>15</v>
      </c>
      <c r="R8" s="29">
        <v>19</v>
      </c>
      <c r="S8" s="42"/>
      <c r="T8" s="29">
        <v>1</v>
      </c>
      <c r="U8" s="106"/>
      <c r="V8" s="37" t="s">
        <v>15</v>
      </c>
      <c r="W8" s="6">
        <v>13</v>
      </c>
      <c r="X8" s="10"/>
      <c r="Y8" s="8">
        <v>1</v>
      </c>
      <c r="Z8" s="106"/>
      <c r="AA8" s="37" t="s">
        <v>15</v>
      </c>
      <c r="AB8" s="6">
        <v>24</v>
      </c>
      <c r="AC8" s="10"/>
      <c r="AD8" s="29">
        <v>6</v>
      </c>
      <c r="AE8" s="106"/>
      <c r="AF8" s="37" t="s">
        <v>15</v>
      </c>
      <c r="AG8" s="6">
        <v>29</v>
      </c>
      <c r="AH8" s="10"/>
      <c r="AI8" s="8">
        <v>8</v>
      </c>
      <c r="AJ8" s="106"/>
      <c r="AK8" s="37" t="s">
        <v>15</v>
      </c>
      <c r="AL8" s="8">
        <v>23</v>
      </c>
      <c r="AM8" s="10"/>
      <c r="AN8" s="8">
        <v>5</v>
      </c>
      <c r="AO8" s="106"/>
      <c r="AP8" s="37" t="s">
        <v>15</v>
      </c>
      <c r="AQ8" s="8">
        <v>24</v>
      </c>
      <c r="AR8" s="10"/>
      <c r="AS8" s="8">
        <v>1</v>
      </c>
      <c r="AT8" s="106"/>
    </row>
    <row r="9" spans="1:46" ht="18" thickBot="1" x14ac:dyDescent="0.3">
      <c r="A9" s="60" t="s">
        <v>39</v>
      </c>
      <c r="B9" s="37" t="s">
        <v>15</v>
      </c>
      <c r="C9" s="38">
        <v>5</v>
      </c>
      <c r="D9" s="8"/>
      <c r="E9" s="29">
        <v>1</v>
      </c>
      <c r="F9" s="39"/>
      <c r="G9" s="37" t="s">
        <v>15</v>
      </c>
      <c r="H9" s="39">
        <v>5</v>
      </c>
      <c r="I9" s="8"/>
      <c r="J9" s="29">
        <v>2</v>
      </c>
      <c r="K9" s="39"/>
      <c r="L9" s="37" t="s">
        <v>15</v>
      </c>
      <c r="M9" s="29">
        <v>6</v>
      </c>
      <c r="N9" s="8"/>
      <c r="O9" s="29">
        <v>2</v>
      </c>
      <c r="P9" s="39"/>
      <c r="Q9" s="37" t="s">
        <v>15</v>
      </c>
      <c r="R9" s="29">
        <v>4</v>
      </c>
      <c r="S9" s="42"/>
      <c r="T9" s="29">
        <v>2</v>
      </c>
      <c r="U9" s="106"/>
      <c r="V9" s="37" t="s">
        <v>15</v>
      </c>
      <c r="W9" s="6">
        <v>7</v>
      </c>
      <c r="X9" s="8"/>
      <c r="Y9" s="8">
        <v>3</v>
      </c>
      <c r="Z9" s="106"/>
      <c r="AA9" s="37" t="s">
        <v>15</v>
      </c>
      <c r="AB9" s="6">
        <v>8</v>
      </c>
      <c r="AC9" s="8"/>
      <c r="AD9" s="29">
        <v>4</v>
      </c>
      <c r="AE9" s="106"/>
      <c r="AF9" s="37" t="s">
        <v>15</v>
      </c>
      <c r="AG9" s="6">
        <v>7</v>
      </c>
      <c r="AH9" s="8"/>
      <c r="AI9" s="8">
        <v>2</v>
      </c>
      <c r="AJ9" s="106"/>
      <c r="AK9" s="37" t="s">
        <v>15</v>
      </c>
      <c r="AL9" s="8">
        <v>5</v>
      </c>
      <c r="AM9" s="8"/>
      <c r="AN9" s="8">
        <v>1</v>
      </c>
      <c r="AO9" s="106"/>
      <c r="AP9" s="37" t="s">
        <v>15</v>
      </c>
      <c r="AQ9" s="8">
        <v>9</v>
      </c>
      <c r="AR9" s="8"/>
      <c r="AS9" s="8">
        <v>2</v>
      </c>
      <c r="AT9" s="106"/>
    </row>
    <row r="10" spans="1:46" ht="18" thickBot="1" x14ac:dyDescent="0.3">
      <c r="A10" s="59" t="s">
        <v>40</v>
      </c>
      <c r="B10" s="37" t="s">
        <v>15</v>
      </c>
      <c r="C10" s="38">
        <v>1</v>
      </c>
      <c r="D10" s="12"/>
      <c r="E10" s="29">
        <v>0</v>
      </c>
      <c r="F10" s="37"/>
      <c r="G10" s="37" t="s">
        <v>15</v>
      </c>
      <c r="H10" s="39">
        <v>0</v>
      </c>
      <c r="I10" s="8"/>
      <c r="J10" s="29">
        <v>0</v>
      </c>
      <c r="K10" s="37"/>
      <c r="L10" s="37" t="s">
        <v>15</v>
      </c>
      <c r="M10" s="29">
        <v>4</v>
      </c>
      <c r="N10" s="8"/>
      <c r="O10" s="29">
        <v>0</v>
      </c>
      <c r="P10" s="37"/>
      <c r="Q10" s="37" t="s">
        <v>15</v>
      </c>
      <c r="R10" s="29">
        <v>1</v>
      </c>
      <c r="S10" s="42"/>
      <c r="T10" s="29">
        <v>0</v>
      </c>
      <c r="U10" s="106"/>
      <c r="V10" s="37" t="s">
        <v>15</v>
      </c>
      <c r="W10" s="6">
        <v>3</v>
      </c>
      <c r="X10" s="10"/>
      <c r="Y10" s="8">
        <v>1</v>
      </c>
      <c r="Z10" s="105"/>
      <c r="AA10" s="37" t="s">
        <v>15</v>
      </c>
      <c r="AB10" s="6">
        <v>0</v>
      </c>
      <c r="AC10" s="10"/>
      <c r="AD10" s="29">
        <v>0</v>
      </c>
      <c r="AE10" s="105"/>
      <c r="AF10" s="37" t="s">
        <v>15</v>
      </c>
      <c r="AG10" s="6">
        <v>1</v>
      </c>
      <c r="AH10" s="10"/>
      <c r="AI10" s="8">
        <v>0</v>
      </c>
      <c r="AJ10" s="105"/>
      <c r="AK10" s="37" t="s">
        <v>15</v>
      </c>
      <c r="AL10" s="8">
        <v>3</v>
      </c>
      <c r="AM10" s="10"/>
      <c r="AN10" s="8">
        <v>1</v>
      </c>
      <c r="AO10" s="105"/>
      <c r="AP10" s="37" t="s">
        <v>15</v>
      </c>
      <c r="AQ10" s="8">
        <v>2</v>
      </c>
      <c r="AR10" s="10"/>
      <c r="AS10" s="8">
        <v>1</v>
      </c>
      <c r="AT10" s="105"/>
    </row>
    <row r="11" spans="1:46" ht="15.95" customHeight="1" thickBot="1" x14ac:dyDescent="0.3">
      <c r="A11" s="59" t="s">
        <v>41</v>
      </c>
      <c r="B11" s="37" t="s">
        <v>15</v>
      </c>
      <c r="C11" s="38">
        <v>0</v>
      </c>
      <c r="D11" s="12"/>
      <c r="E11" s="29">
        <v>0</v>
      </c>
      <c r="F11" s="37"/>
      <c r="G11" s="37" t="s">
        <v>15</v>
      </c>
      <c r="H11" s="39">
        <v>0</v>
      </c>
      <c r="I11" s="8"/>
      <c r="J11" s="29">
        <v>0</v>
      </c>
      <c r="K11" s="37"/>
      <c r="L11" s="37" t="s">
        <v>15</v>
      </c>
      <c r="M11" s="29">
        <v>0</v>
      </c>
      <c r="N11" s="8"/>
      <c r="O11" s="29">
        <v>0</v>
      </c>
      <c r="P11" s="37"/>
      <c r="Q11" s="37" t="s">
        <v>15</v>
      </c>
      <c r="R11" s="29">
        <v>0</v>
      </c>
      <c r="S11" s="42"/>
      <c r="T11" s="29">
        <v>0</v>
      </c>
      <c r="U11" s="106"/>
      <c r="V11" s="37" t="s">
        <v>15</v>
      </c>
      <c r="W11" s="6">
        <v>0</v>
      </c>
      <c r="X11" s="10"/>
      <c r="Y11" s="8">
        <v>0</v>
      </c>
      <c r="Z11" s="105"/>
      <c r="AA11" s="37" t="s">
        <v>15</v>
      </c>
      <c r="AB11" s="6">
        <v>0</v>
      </c>
      <c r="AC11" s="10"/>
      <c r="AD11" s="29">
        <v>0</v>
      </c>
      <c r="AE11" s="105"/>
      <c r="AF11" s="37" t="s">
        <v>15</v>
      </c>
      <c r="AG11" s="6">
        <v>0</v>
      </c>
      <c r="AH11" s="10"/>
      <c r="AI11" s="8">
        <v>0</v>
      </c>
      <c r="AJ11" s="105"/>
      <c r="AK11" s="37" t="s">
        <v>15</v>
      </c>
      <c r="AL11" s="8">
        <v>0</v>
      </c>
      <c r="AM11" s="10"/>
      <c r="AN11" s="8">
        <v>0</v>
      </c>
      <c r="AO11" s="105"/>
      <c r="AP11" s="37" t="s">
        <v>15</v>
      </c>
      <c r="AQ11" s="8">
        <v>3</v>
      </c>
      <c r="AR11" s="10"/>
      <c r="AS11" s="8">
        <v>2</v>
      </c>
      <c r="AT11" s="105"/>
    </row>
    <row r="12" spans="1:46" ht="15.95" customHeight="1" thickBot="1" x14ac:dyDescent="0.3">
      <c r="A12" s="60" t="s">
        <v>42</v>
      </c>
      <c r="B12" s="37" t="s">
        <v>15</v>
      </c>
      <c r="C12" s="38">
        <v>0</v>
      </c>
      <c r="D12" s="8"/>
      <c r="E12" s="29">
        <v>0</v>
      </c>
      <c r="F12" s="39"/>
      <c r="G12" s="37" t="s">
        <v>15</v>
      </c>
      <c r="H12" s="39">
        <v>0</v>
      </c>
      <c r="I12" s="8"/>
      <c r="J12" s="29">
        <v>0</v>
      </c>
      <c r="K12" s="39"/>
      <c r="L12" s="37" t="s">
        <v>15</v>
      </c>
      <c r="M12" s="29">
        <v>0</v>
      </c>
      <c r="N12" s="8"/>
      <c r="O12" s="29">
        <v>0</v>
      </c>
      <c r="P12" s="39"/>
      <c r="Q12" s="37" t="s">
        <v>15</v>
      </c>
      <c r="R12" s="29">
        <v>0</v>
      </c>
      <c r="S12" s="42"/>
      <c r="T12" s="29">
        <v>1</v>
      </c>
      <c r="U12" s="106"/>
      <c r="V12" s="37" t="s">
        <v>15</v>
      </c>
      <c r="W12" s="6">
        <v>2</v>
      </c>
      <c r="X12" s="10"/>
      <c r="Y12" s="8">
        <v>0</v>
      </c>
      <c r="Z12" s="106"/>
      <c r="AA12" s="37" t="s">
        <v>15</v>
      </c>
      <c r="AB12" s="6">
        <v>4</v>
      </c>
      <c r="AC12" s="10"/>
      <c r="AD12" s="29">
        <v>0</v>
      </c>
      <c r="AE12" s="106"/>
      <c r="AF12" s="37" t="s">
        <v>15</v>
      </c>
      <c r="AG12" s="6">
        <v>0</v>
      </c>
      <c r="AH12" s="10"/>
      <c r="AI12" s="8">
        <v>1</v>
      </c>
      <c r="AJ12" s="106"/>
      <c r="AK12" s="37" t="s">
        <v>15</v>
      </c>
      <c r="AL12" s="8">
        <v>2</v>
      </c>
      <c r="AM12" s="10"/>
      <c r="AN12" s="8">
        <v>1</v>
      </c>
      <c r="AO12" s="106"/>
      <c r="AP12" s="37" t="s">
        <v>15</v>
      </c>
      <c r="AQ12" s="8">
        <v>6</v>
      </c>
      <c r="AR12" s="10"/>
      <c r="AS12" s="8">
        <v>2</v>
      </c>
      <c r="AT12" s="106"/>
    </row>
    <row r="13" spans="1:46" ht="15.95" customHeight="1" thickBot="1" x14ac:dyDescent="0.3">
      <c r="A13" s="60" t="s">
        <v>43</v>
      </c>
      <c r="B13" s="37" t="s">
        <v>15</v>
      </c>
      <c r="C13" s="38">
        <v>4</v>
      </c>
      <c r="D13" s="8"/>
      <c r="E13" s="29">
        <v>3</v>
      </c>
      <c r="F13" s="39"/>
      <c r="G13" s="37" t="s">
        <v>15</v>
      </c>
      <c r="H13" s="39">
        <v>11</v>
      </c>
      <c r="I13" s="8"/>
      <c r="J13" s="29">
        <v>5</v>
      </c>
      <c r="K13" s="39"/>
      <c r="L13" s="37" t="s">
        <v>15</v>
      </c>
      <c r="M13" s="29">
        <v>8</v>
      </c>
      <c r="N13" s="8"/>
      <c r="O13" s="29">
        <v>6</v>
      </c>
      <c r="P13" s="39"/>
      <c r="Q13" s="37" t="s">
        <v>15</v>
      </c>
      <c r="R13" s="29">
        <v>9</v>
      </c>
      <c r="S13" s="42"/>
      <c r="T13" s="29">
        <v>3</v>
      </c>
      <c r="U13" s="106"/>
      <c r="V13" s="37" t="s">
        <v>15</v>
      </c>
      <c r="W13" s="6">
        <v>9</v>
      </c>
      <c r="X13" s="10"/>
      <c r="Y13" s="8">
        <v>5</v>
      </c>
      <c r="Z13" s="106"/>
      <c r="AA13" s="37" t="s">
        <v>15</v>
      </c>
      <c r="AB13" s="6">
        <v>6</v>
      </c>
      <c r="AC13" s="10"/>
      <c r="AD13" s="29">
        <v>5</v>
      </c>
      <c r="AE13" s="106"/>
      <c r="AF13" s="37" t="s">
        <v>15</v>
      </c>
      <c r="AG13" s="6">
        <v>12</v>
      </c>
      <c r="AH13" s="10"/>
      <c r="AI13" s="8">
        <v>8</v>
      </c>
      <c r="AJ13" s="106"/>
      <c r="AK13" s="37" t="s">
        <v>15</v>
      </c>
      <c r="AL13" s="8">
        <v>12</v>
      </c>
      <c r="AM13" s="10"/>
      <c r="AN13" s="8">
        <v>5</v>
      </c>
      <c r="AO13" s="106"/>
      <c r="AP13" s="37" t="s">
        <v>15</v>
      </c>
      <c r="AQ13" s="8">
        <v>11</v>
      </c>
      <c r="AR13" s="10"/>
      <c r="AS13" s="8">
        <v>4</v>
      </c>
      <c r="AT13" s="106"/>
    </row>
    <row r="14" spans="1:46" ht="15.95" customHeight="1" thickBot="1" x14ac:dyDescent="0.3">
      <c r="A14" s="61" t="s">
        <v>44</v>
      </c>
      <c r="B14" s="43" t="s">
        <v>15</v>
      </c>
      <c r="C14" s="38">
        <v>0</v>
      </c>
      <c r="D14" s="30"/>
      <c r="E14" s="29">
        <v>0</v>
      </c>
      <c r="F14" s="99"/>
      <c r="G14" s="43" t="s">
        <v>15</v>
      </c>
      <c r="H14" s="39">
        <v>1</v>
      </c>
      <c r="I14" s="30"/>
      <c r="J14" s="29">
        <v>0</v>
      </c>
      <c r="K14" s="99"/>
      <c r="L14" s="43" t="s">
        <v>15</v>
      </c>
      <c r="M14" s="29">
        <v>0</v>
      </c>
      <c r="N14" s="30"/>
      <c r="O14" s="29">
        <v>1</v>
      </c>
      <c r="P14" s="99"/>
      <c r="Q14" s="43" t="s">
        <v>15</v>
      </c>
      <c r="R14" s="29">
        <v>2</v>
      </c>
      <c r="S14" s="44"/>
      <c r="T14" s="29">
        <v>1</v>
      </c>
      <c r="U14" s="107"/>
      <c r="V14" s="43" t="s">
        <v>15</v>
      </c>
      <c r="W14" s="6">
        <v>0</v>
      </c>
      <c r="X14" s="33"/>
      <c r="Y14" s="30">
        <v>2</v>
      </c>
      <c r="Z14" s="107"/>
      <c r="AA14" s="43" t="s">
        <v>15</v>
      </c>
      <c r="AB14" s="6">
        <v>0</v>
      </c>
      <c r="AC14" s="33"/>
      <c r="AD14" s="29">
        <v>0</v>
      </c>
      <c r="AE14" s="107"/>
      <c r="AF14" s="43" t="s">
        <v>15</v>
      </c>
      <c r="AG14" s="6">
        <v>1</v>
      </c>
      <c r="AH14" s="33"/>
      <c r="AI14" s="30">
        <v>2</v>
      </c>
      <c r="AJ14" s="107"/>
      <c r="AK14" s="43" t="s">
        <v>15</v>
      </c>
      <c r="AL14" s="30">
        <v>2</v>
      </c>
      <c r="AM14" s="33"/>
      <c r="AN14" s="30">
        <v>2</v>
      </c>
      <c r="AO14" s="107"/>
      <c r="AP14" s="43" t="s">
        <v>15</v>
      </c>
      <c r="AQ14" s="30">
        <v>4</v>
      </c>
      <c r="AR14" s="33"/>
      <c r="AS14" s="30">
        <v>0</v>
      </c>
      <c r="AT14" s="107"/>
    </row>
    <row r="15" spans="1:46" ht="18" thickBot="1" x14ac:dyDescent="0.3">
      <c r="A15" s="49" t="s">
        <v>45</v>
      </c>
      <c r="B15" s="17" t="s">
        <v>15</v>
      </c>
      <c r="C15" s="35">
        <f>SUM(C6:C14)</f>
        <v>65</v>
      </c>
      <c r="D15" s="45"/>
      <c r="E15" s="22">
        <f>SUM(E6:E14)</f>
        <v>33</v>
      </c>
      <c r="F15" s="100"/>
      <c r="G15" s="17" t="s">
        <v>15</v>
      </c>
      <c r="H15" s="22">
        <f>SUM(H6:H14)</f>
        <v>76</v>
      </c>
      <c r="I15" s="22"/>
      <c r="J15" s="22">
        <f>SUM(J6:J14)</f>
        <v>32</v>
      </c>
      <c r="K15" s="100"/>
      <c r="L15" s="17" t="s">
        <v>15</v>
      </c>
      <c r="M15" s="22">
        <f>SUM(M6:M14)</f>
        <v>75</v>
      </c>
      <c r="N15" s="22"/>
      <c r="O15" s="22">
        <f>SUM(O6:O14)</f>
        <v>43</v>
      </c>
      <c r="P15" s="100"/>
      <c r="Q15" s="17" t="s">
        <v>15</v>
      </c>
      <c r="R15" s="22">
        <f>SUM(R6:R14)</f>
        <v>67</v>
      </c>
      <c r="S15" s="46"/>
      <c r="T15" s="22">
        <f>SUM(T6:T14)</f>
        <v>30</v>
      </c>
      <c r="U15" s="111"/>
      <c r="V15" s="17" t="s">
        <v>15</v>
      </c>
      <c r="W15" s="22">
        <f>SUM(W6:W14)</f>
        <v>63</v>
      </c>
      <c r="X15" s="24"/>
      <c r="Y15" s="22">
        <f>SUM(Y6:Y14)</f>
        <v>39</v>
      </c>
      <c r="Z15" s="108"/>
      <c r="AA15" s="17" t="s">
        <v>15</v>
      </c>
      <c r="AB15" s="22">
        <f>SUM(AB6:AB14)</f>
        <v>74</v>
      </c>
      <c r="AC15" s="24"/>
      <c r="AD15" s="22">
        <f>SUM(AD6:AD14)</f>
        <v>37</v>
      </c>
      <c r="AE15" s="108"/>
      <c r="AF15" s="17" t="s">
        <v>15</v>
      </c>
      <c r="AG15" s="22">
        <f>SUM(AG6:AG14)</f>
        <v>60</v>
      </c>
      <c r="AH15" s="24"/>
      <c r="AI15" s="22">
        <f>SUM(AI6:AI14)</f>
        <v>27</v>
      </c>
      <c r="AJ15" s="108"/>
      <c r="AK15" s="17" t="s">
        <v>15</v>
      </c>
      <c r="AL15" s="22">
        <f>SUM(AL6:AL14)</f>
        <v>61</v>
      </c>
      <c r="AM15" s="24"/>
      <c r="AN15" s="22">
        <f>SUM(AN6:AN14)</f>
        <v>24</v>
      </c>
      <c r="AO15" s="108"/>
      <c r="AP15" s="17" t="s">
        <v>15</v>
      </c>
      <c r="AQ15" s="22">
        <f>SUM(AQ6:AQ14)</f>
        <v>65</v>
      </c>
      <c r="AR15" s="24"/>
      <c r="AS15" s="22">
        <f>SUM(AS6:AS14)</f>
        <v>15</v>
      </c>
      <c r="AT15" s="108"/>
    </row>
    <row r="17" spans="1:36" x14ac:dyDescent="0.25">
      <c r="A17" s="47" t="s">
        <v>59</v>
      </c>
    </row>
    <row r="18" spans="1:36" x14ac:dyDescent="0.25">
      <c r="A18" s="47" t="s">
        <v>57</v>
      </c>
      <c r="C18" s="47" t="s">
        <v>58</v>
      </c>
    </row>
    <row r="21" spans="1:36" x14ac:dyDescent="0.25">
      <c r="A21" s="47" t="s">
        <v>53</v>
      </c>
    </row>
    <row r="23" spans="1:36" x14ac:dyDescent="0.25">
      <c r="AJ23" s="85"/>
    </row>
  </sheetData>
  <mergeCells count="35">
    <mergeCell ref="AP3:AP4"/>
    <mergeCell ref="AP5:AQ5"/>
    <mergeCell ref="AK5:AL5"/>
    <mergeCell ref="L3:L4"/>
    <mergeCell ref="Q3:Q4"/>
    <mergeCell ref="V3:V4"/>
    <mergeCell ref="AK3:AK4"/>
    <mergeCell ref="AF3:AF4"/>
    <mergeCell ref="AF5:AG5"/>
    <mergeCell ref="AA5:AB5"/>
    <mergeCell ref="M2:N2"/>
    <mergeCell ref="R2:S2"/>
    <mergeCell ref="AI2:AJ2"/>
    <mergeCell ref="A1:AT1"/>
    <mergeCell ref="AQ2:AR2"/>
    <mergeCell ref="W2:X2"/>
    <mergeCell ref="AL2:AM2"/>
    <mergeCell ref="AG2:AH2"/>
    <mergeCell ref="AB2:AC2"/>
    <mergeCell ref="V5:W5"/>
    <mergeCell ref="A5:S5"/>
    <mergeCell ref="AD2:AE2"/>
    <mergeCell ref="AS2:AT2"/>
    <mergeCell ref="A2:A4"/>
    <mergeCell ref="C2:D2"/>
    <mergeCell ref="B3:B4"/>
    <mergeCell ref="G3:G4"/>
    <mergeCell ref="AA3:AA4"/>
    <mergeCell ref="AN2:AO2"/>
    <mergeCell ref="T2:U2"/>
    <mergeCell ref="E2:F2"/>
    <mergeCell ref="J2:K2"/>
    <mergeCell ref="O2:P2"/>
    <mergeCell ref="Y2:Z2"/>
    <mergeCell ref="H2:I2"/>
  </mergeCells>
  <conditionalFormatting sqref="B6:D14 F6:I14 L6:N14 Q6:S14 U6:X14 AA6:AC14">
    <cfRule type="colorScale" priority="44">
      <colorScale>
        <cfvo type="min"/>
        <cfvo type="max"/>
        <color theme="9" tint="0.79998168889431442"/>
        <color theme="9"/>
      </colorScale>
    </cfRule>
  </conditionalFormatting>
  <conditionalFormatting sqref="C6:C14 H6:H14 M6:M14 R6:R14 W6:W14 AB6:AB14">
    <cfRule type="colorScale" priority="45">
      <colorScale>
        <cfvo type="min"/>
        <cfvo type="max"/>
        <color rgb="FFFCFCFF"/>
        <color rgb="FF63BE7B"/>
      </colorScale>
    </cfRule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:E14">
    <cfRule type="colorScale" priority="20">
      <colorScale>
        <cfvo type="min"/>
        <cfvo type="max"/>
        <color theme="9" tint="0.79998168889431442"/>
        <color theme="9"/>
      </colorScale>
    </cfRule>
    <cfRule type="colorScale" priority="21">
      <colorScale>
        <cfvo type="min"/>
        <cfvo type="max"/>
        <color rgb="FFFCFCFF"/>
        <color rgb="FF63BE7B"/>
      </colorScale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6:J14">
    <cfRule type="colorScale" priority="23">
      <colorScale>
        <cfvo type="min"/>
        <cfvo type="max"/>
        <color theme="9" tint="0.79998168889431442"/>
        <color theme="9"/>
      </colorScale>
    </cfRule>
    <cfRule type="colorScale" priority="24">
      <colorScale>
        <cfvo type="min"/>
        <cfvo type="max"/>
        <color rgb="FFFCFCFF"/>
        <color rgb="FF63BE7B"/>
      </colorScale>
    </cfRule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6:K14">
    <cfRule type="colorScale" priority="34">
      <colorScale>
        <cfvo type="min"/>
        <cfvo type="max"/>
        <color theme="9" tint="0.79998168889431442"/>
        <color theme="9"/>
      </colorScale>
    </cfRule>
  </conditionalFormatting>
  <conditionalFormatting sqref="O6:O14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7">
      <colorScale>
        <cfvo type="min"/>
        <cfvo type="max"/>
        <color rgb="FFFCFCFF"/>
        <color rgb="FF63BE7B"/>
      </colorScale>
    </cfRule>
    <cfRule type="colorScale" priority="26">
      <colorScale>
        <cfvo type="min"/>
        <cfvo type="max"/>
        <color theme="9" tint="0.79998168889431442"/>
        <color theme="9"/>
      </colorScale>
    </cfRule>
  </conditionalFormatting>
  <conditionalFormatting sqref="P6:P14">
    <cfRule type="colorScale" priority="33">
      <colorScale>
        <cfvo type="min"/>
        <cfvo type="max"/>
        <color theme="9" tint="0.79998168889431442"/>
        <color theme="9"/>
      </colorScale>
    </cfRule>
  </conditionalFormatting>
  <conditionalFormatting sqref="T6:T14">
    <cfRule type="colorScale" priority="36">
      <colorScale>
        <cfvo type="min"/>
        <cfvo type="max"/>
        <color rgb="FFFCFCFF"/>
        <color rgb="FF63BE7B"/>
      </colorScale>
    </cfRule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5">
      <colorScale>
        <cfvo type="min"/>
        <cfvo type="max"/>
        <color theme="9" tint="0.79998168889431442"/>
        <color theme="9"/>
      </colorScale>
    </cfRule>
  </conditionalFormatting>
  <conditionalFormatting sqref="Y6:Y14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">
      <colorScale>
        <cfvo type="min"/>
        <cfvo type="max"/>
        <color theme="9" tint="0.79998168889431442"/>
        <color theme="9"/>
      </colorScale>
    </cfRule>
    <cfRule type="colorScale" priority="18">
      <colorScale>
        <cfvo type="min"/>
        <cfvo type="max"/>
        <color rgb="FFFCFCFF"/>
        <color rgb="FF63BE7B"/>
      </colorScale>
    </cfRule>
  </conditionalFormatting>
  <conditionalFormatting sqref="Z6:Z14">
    <cfRule type="colorScale" priority="32">
      <colorScale>
        <cfvo type="min"/>
        <cfvo type="max"/>
        <color theme="9" tint="0.79998168889431442"/>
        <color theme="9"/>
      </colorScale>
    </cfRule>
  </conditionalFormatting>
  <conditionalFormatting sqref="AD6:AD14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">
      <colorScale>
        <cfvo type="min"/>
        <cfvo type="max"/>
        <color rgb="FFFCFCFF"/>
        <color rgb="FF63BE7B"/>
      </colorScale>
    </cfRule>
    <cfRule type="colorScale" priority="14">
      <colorScale>
        <cfvo type="min"/>
        <cfvo type="max"/>
        <color theme="9" tint="0.79998168889431442"/>
        <color theme="9"/>
      </colorScale>
    </cfRule>
  </conditionalFormatting>
  <conditionalFormatting sqref="AE6:AE14">
    <cfRule type="colorScale" priority="31">
      <colorScale>
        <cfvo type="min"/>
        <cfvo type="max"/>
        <color theme="9" tint="0.79998168889431442"/>
        <color theme="9"/>
      </colorScale>
    </cfRule>
  </conditionalFormatting>
  <conditionalFormatting sqref="AF6:AH14">
    <cfRule type="colorScale" priority="41">
      <colorScale>
        <cfvo type="min"/>
        <cfvo type="max"/>
        <color theme="9" tint="0.79998168889431442"/>
        <color theme="9"/>
      </colorScale>
    </cfRule>
  </conditionalFormatting>
  <conditionalFormatting sqref="AG6:AG14">
    <cfRule type="colorScale" priority="42">
      <colorScale>
        <cfvo type="min"/>
        <cfvo type="max"/>
        <color rgb="FFFCFCFF"/>
        <color rgb="FF63BE7B"/>
      </colorScale>
    </cfRule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6:AI14">
    <cfRule type="colorScale" priority="11">
      <colorScale>
        <cfvo type="min"/>
        <cfvo type="max"/>
        <color theme="9" tint="0.79998168889431442"/>
        <color theme="9"/>
      </colorScale>
    </cfRule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">
      <colorScale>
        <cfvo type="min"/>
        <cfvo type="max"/>
        <color rgb="FFFCFCFF"/>
        <color rgb="FF63BE7B"/>
      </colorScale>
    </cfRule>
  </conditionalFormatting>
  <conditionalFormatting sqref="AJ6:AJ14">
    <cfRule type="colorScale" priority="30">
      <colorScale>
        <cfvo type="min"/>
        <cfvo type="max"/>
        <color theme="9" tint="0.79998168889431442"/>
        <color theme="9"/>
      </colorScale>
    </cfRule>
  </conditionalFormatting>
  <conditionalFormatting sqref="AK6:AM14">
    <cfRule type="colorScale" priority="38">
      <colorScale>
        <cfvo type="min"/>
        <cfvo type="max"/>
        <color theme="9" tint="0.79998168889431442"/>
        <color theme="9"/>
      </colorScale>
    </cfRule>
  </conditionalFormatting>
  <conditionalFormatting sqref="AL6:AL14">
    <cfRule type="colorScale" priority="39">
      <colorScale>
        <cfvo type="min"/>
        <cfvo type="max"/>
        <color rgb="FFFCFCFF"/>
        <color rgb="FF63BE7B"/>
      </colorScale>
    </cfRule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6:AN1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max"/>
        <color rgb="FFFCFCFF"/>
        <color rgb="FF63BE7B"/>
      </colorScale>
    </cfRule>
    <cfRule type="colorScale" priority="8">
      <colorScale>
        <cfvo type="min"/>
        <cfvo type="max"/>
        <color theme="9" tint="0.79998168889431442"/>
        <color theme="9"/>
      </colorScale>
    </cfRule>
  </conditionalFormatting>
  <conditionalFormatting sqref="AO6:AO14">
    <cfRule type="colorScale" priority="29">
      <colorScale>
        <cfvo type="min"/>
        <cfvo type="max"/>
        <color theme="9" tint="0.79998168889431442"/>
        <color theme="9"/>
      </colorScale>
    </cfRule>
  </conditionalFormatting>
  <conditionalFormatting sqref="AP6:AR14">
    <cfRule type="colorScale" priority="5">
      <colorScale>
        <cfvo type="min"/>
        <cfvo type="max"/>
        <color theme="9" tint="0.79998168889431442"/>
        <color theme="9"/>
      </colorScale>
    </cfRule>
  </conditionalFormatting>
  <conditionalFormatting sqref="AQ6:AQ14">
    <cfRule type="colorScale" priority="6">
      <colorScale>
        <cfvo type="min"/>
        <cfvo type="max"/>
        <color rgb="FFFCFCFF"/>
        <color rgb="FF63BE7B"/>
      </colorScale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6:AS14">
    <cfRule type="colorScale" priority="2">
      <colorScale>
        <cfvo type="min"/>
        <cfvo type="max"/>
        <color rgb="FFFCFCFF"/>
        <color rgb="FF63BE7B"/>
      </colorScale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">
      <colorScale>
        <cfvo type="min"/>
        <cfvo type="max"/>
        <color theme="9" tint="0.79998168889431442"/>
        <color theme="9"/>
      </colorScale>
    </cfRule>
  </conditionalFormatting>
  <conditionalFormatting sqref="AT6:AT14">
    <cfRule type="colorScale" priority="4">
      <colorScale>
        <cfvo type="min"/>
        <cfvo type="max"/>
        <color theme="9" tint="0.79998168889431442"/>
        <color theme="9"/>
      </colorScale>
    </cfRule>
  </conditionalFormatting>
  <pageMargins left="0.7" right="0.7" top="0.75" bottom="0.75" header="0.3" footer="0.3"/>
  <pageSetup paperSize="3" scale="67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D3818-9564-467B-B392-5C4D7E5F838D}">
  <dimension ref="B42:K46"/>
  <sheetViews>
    <sheetView zoomScaleNormal="100" workbookViewId="0">
      <selection activeCell="U76" sqref="U76"/>
    </sheetView>
  </sheetViews>
  <sheetFormatPr defaultRowHeight="15" x14ac:dyDescent="0.25"/>
  <sheetData>
    <row r="42" spans="2:11" ht="15.75" thickBot="1" x14ac:dyDescent="0.3">
      <c r="B42" t="s">
        <v>71</v>
      </c>
    </row>
    <row r="43" spans="2:11" x14ac:dyDescent="0.25">
      <c r="B43" s="65"/>
      <c r="C43" s="66"/>
      <c r="D43" s="66"/>
      <c r="E43" s="66"/>
      <c r="F43" s="67" t="s">
        <v>73</v>
      </c>
      <c r="G43" s="66"/>
      <c r="H43" s="66"/>
      <c r="I43" s="66"/>
      <c r="J43" s="66"/>
      <c r="K43" s="68"/>
    </row>
    <row r="44" spans="2:11" x14ac:dyDescent="0.25">
      <c r="B44" s="69" t="s">
        <v>75</v>
      </c>
      <c r="G44" t="s">
        <v>74</v>
      </c>
      <c r="K44" s="70"/>
    </row>
    <row r="45" spans="2:11" x14ac:dyDescent="0.25">
      <c r="B45" s="69"/>
      <c r="K45" s="70"/>
    </row>
    <row r="46" spans="2:11" ht="15.75" thickBot="1" x14ac:dyDescent="0.3">
      <c r="B46" s="71"/>
      <c r="C46" s="72"/>
      <c r="D46" s="72"/>
      <c r="E46" s="72"/>
      <c r="F46" s="72"/>
      <c r="G46" s="72"/>
      <c r="H46" s="72"/>
      <c r="I46" s="72"/>
      <c r="J46" s="73"/>
      <c r="K46" s="73"/>
    </row>
  </sheetData>
  <pageMargins left="0.7" right="0.7" top="0.75" bottom="0.75" header="0.3" footer="0.3"/>
  <pageSetup paperSize="3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6C7DD-24AE-4ED2-BF98-95D89E0A151E}">
  <dimension ref="B42:K46"/>
  <sheetViews>
    <sheetView workbookViewId="0">
      <selection activeCell="L62" sqref="L62"/>
    </sheetView>
  </sheetViews>
  <sheetFormatPr defaultRowHeight="15" x14ac:dyDescent="0.25"/>
  <cols>
    <col min="22" max="22" width="8.42578125" bestFit="1" customWidth="1"/>
  </cols>
  <sheetData>
    <row r="42" spans="2:11" ht="15.75" thickBot="1" x14ac:dyDescent="0.3">
      <c r="B42" t="s">
        <v>70</v>
      </c>
    </row>
    <row r="43" spans="2:11" x14ac:dyDescent="0.25">
      <c r="B43" s="65"/>
      <c r="C43" s="66"/>
      <c r="D43" s="66"/>
      <c r="E43" s="66"/>
      <c r="F43" s="67" t="s">
        <v>73</v>
      </c>
      <c r="G43" s="66"/>
      <c r="H43" s="66"/>
      <c r="I43" s="66"/>
      <c r="J43" s="66"/>
      <c r="K43" s="68"/>
    </row>
    <row r="44" spans="2:11" x14ac:dyDescent="0.25">
      <c r="B44" s="69" t="s">
        <v>75</v>
      </c>
      <c r="G44" t="s">
        <v>74</v>
      </c>
      <c r="K44" s="70"/>
    </row>
    <row r="45" spans="2:11" x14ac:dyDescent="0.25">
      <c r="B45" s="69"/>
      <c r="K45" s="70"/>
    </row>
    <row r="46" spans="2:11" ht="15.75" thickBot="1" x14ac:dyDescent="0.3">
      <c r="B46" s="71"/>
      <c r="C46" s="72"/>
      <c r="D46" s="72"/>
      <c r="E46" s="72"/>
      <c r="F46" s="72"/>
      <c r="G46" s="72"/>
      <c r="H46" s="72"/>
      <c r="I46" s="72"/>
      <c r="J46" s="73"/>
      <c r="K46" s="73"/>
    </row>
  </sheetData>
  <pageMargins left="0.7" right="0.7" top="0.75" bottom="0.75" header="0.3" footer="0.3"/>
  <pageSetup paperSize="3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FCB01-5188-49E3-9306-D424080663D6}">
  <dimension ref="A1:M12"/>
  <sheetViews>
    <sheetView workbookViewId="0">
      <selection activeCell="M4" sqref="M4:M12"/>
    </sheetView>
  </sheetViews>
  <sheetFormatPr defaultRowHeight="15" x14ac:dyDescent="0.25"/>
  <cols>
    <col min="1" max="1" width="40.140625" bestFit="1" customWidth="1"/>
    <col min="2" max="13" width="12.85546875" customWidth="1"/>
  </cols>
  <sheetData>
    <row r="1" spans="1:13" x14ac:dyDescent="0.25">
      <c r="A1" s="152" t="s">
        <v>123</v>
      </c>
      <c r="B1" s="153" t="s">
        <v>84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3" x14ac:dyDescent="0.25">
      <c r="A2" s="152"/>
      <c r="B2" s="112" t="s">
        <v>85</v>
      </c>
      <c r="C2" s="112" t="s">
        <v>86</v>
      </c>
      <c r="D2" s="112" t="s">
        <v>87</v>
      </c>
      <c r="E2" s="112" t="s">
        <v>88</v>
      </c>
      <c r="F2" s="112" t="s">
        <v>89</v>
      </c>
      <c r="G2" s="112" t="s">
        <v>90</v>
      </c>
      <c r="H2" s="112" t="s">
        <v>91</v>
      </c>
      <c r="I2" s="112" t="s">
        <v>92</v>
      </c>
      <c r="J2" s="112" t="s">
        <v>93</v>
      </c>
      <c r="K2" s="112" t="s">
        <v>95</v>
      </c>
      <c r="L2" s="112" t="s">
        <v>96</v>
      </c>
      <c r="M2" s="112" t="s">
        <v>97</v>
      </c>
    </row>
    <row r="3" spans="1:13" x14ac:dyDescent="0.25">
      <c r="A3" s="152"/>
      <c r="B3" s="112" t="s">
        <v>98</v>
      </c>
      <c r="C3" s="112" t="s">
        <v>98</v>
      </c>
      <c r="D3" s="112" t="s">
        <v>98</v>
      </c>
      <c r="E3" s="112" t="s">
        <v>98</v>
      </c>
      <c r="F3" s="112" t="s">
        <v>98</v>
      </c>
      <c r="G3" s="112" t="s">
        <v>98</v>
      </c>
      <c r="H3" s="112" t="s">
        <v>98</v>
      </c>
      <c r="I3" s="112" t="s">
        <v>98</v>
      </c>
      <c r="J3" s="112" t="s">
        <v>98</v>
      </c>
      <c r="K3" s="112" t="s">
        <v>98</v>
      </c>
      <c r="L3" s="112" t="s">
        <v>98</v>
      </c>
      <c r="M3" s="112" t="s">
        <v>98</v>
      </c>
    </row>
    <row r="4" spans="1:13" x14ac:dyDescent="0.25">
      <c r="A4" s="113" t="s">
        <v>124</v>
      </c>
      <c r="B4" s="115">
        <v>0</v>
      </c>
      <c r="C4" s="115">
        <v>0</v>
      </c>
      <c r="D4" s="115">
        <v>2</v>
      </c>
      <c r="E4" s="115">
        <v>0</v>
      </c>
      <c r="F4" s="115">
        <v>1</v>
      </c>
      <c r="G4" s="115">
        <v>1</v>
      </c>
      <c r="H4" s="115">
        <v>3</v>
      </c>
      <c r="I4" s="115">
        <v>0</v>
      </c>
      <c r="J4" s="115">
        <v>2</v>
      </c>
      <c r="K4" s="115">
        <v>3</v>
      </c>
      <c r="L4" s="115">
        <v>1</v>
      </c>
      <c r="M4" s="115">
        <v>1</v>
      </c>
    </row>
    <row r="5" spans="1:13" x14ac:dyDescent="0.25">
      <c r="A5" s="113" t="s">
        <v>125</v>
      </c>
      <c r="B5" s="115">
        <v>7</v>
      </c>
      <c r="C5" s="115">
        <v>1</v>
      </c>
      <c r="D5" s="115">
        <v>0</v>
      </c>
      <c r="E5" s="115">
        <v>4</v>
      </c>
      <c r="F5" s="115">
        <v>1</v>
      </c>
      <c r="G5" s="115">
        <v>3</v>
      </c>
      <c r="H5" s="115">
        <v>1</v>
      </c>
      <c r="I5" s="115">
        <v>1</v>
      </c>
      <c r="J5" s="115">
        <v>0</v>
      </c>
      <c r="K5" s="115">
        <v>1</v>
      </c>
      <c r="L5" s="115">
        <v>0</v>
      </c>
      <c r="M5" s="115">
        <v>0</v>
      </c>
    </row>
    <row r="6" spans="1:13" x14ac:dyDescent="0.25">
      <c r="A6" s="113" t="s">
        <v>126</v>
      </c>
      <c r="B6" s="115">
        <v>12</v>
      </c>
      <c r="C6" s="115">
        <v>3</v>
      </c>
      <c r="D6" s="115">
        <v>19</v>
      </c>
      <c r="E6" s="115">
        <v>1</v>
      </c>
      <c r="F6" s="115">
        <v>16</v>
      </c>
      <c r="G6" s="115">
        <v>0</v>
      </c>
      <c r="H6" s="115">
        <v>24</v>
      </c>
      <c r="I6" s="115">
        <v>0</v>
      </c>
      <c r="J6" s="115">
        <v>13</v>
      </c>
      <c r="K6" s="115">
        <v>23</v>
      </c>
      <c r="L6" s="115">
        <v>0</v>
      </c>
      <c r="M6" s="115">
        <v>24</v>
      </c>
    </row>
    <row r="7" spans="1:13" x14ac:dyDescent="0.25">
      <c r="A7" s="113" t="s">
        <v>127</v>
      </c>
      <c r="B7" s="115">
        <v>4</v>
      </c>
      <c r="C7" s="115">
        <v>0</v>
      </c>
      <c r="D7" s="115">
        <v>4</v>
      </c>
      <c r="E7" s="115">
        <v>0</v>
      </c>
      <c r="F7" s="115">
        <v>5</v>
      </c>
      <c r="G7" s="115">
        <v>0</v>
      </c>
      <c r="H7" s="115">
        <v>2</v>
      </c>
      <c r="I7" s="115">
        <v>0</v>
      </c>
      <c r="J7" s="115">
        <v>5</v>
      </c>
      <c r="K7" s="115">
        <v>8</v>
      </c>
      <c r="L7" s="115">
        <v>0</v>
      </c>
      <c r="M7" s="115">
        <v>5</v>
      </c>
    </row>
    <row r="8" spans="1:13" x14ac:dyDescent="0.25">
      <c r="A8" s="113" t="s">
        <v>128</v>
      </c>
      <c r="B8" s="115">
        <v>0</v>
      </c>
      <c r="C8" s="115">
        <v>0</v>
      </c>
      <c r="D8" s="115">
        <v>1</v>
      </c>
      <c r="E8" s="115">
        <v>0</v>
      </c>
      <c r="F8" s="115">
        <v>2</v>
      </c>
      <c r="G8" s="115">
        <v>0</v>
      </c>
      <c r="H8" s="115">
        <v>1</v>
      </c>
      <c r="I8" s="115">
        <v>0</v>
      </c>
      <c r="J8" s="115">
        <v>2</v>
      </c>
      <c r="K8" s="115">
        <v>0</v>
      </c>
      <c r="L8" s="115">
        <v>0</v>
      </c>
      <c r="M8" s="115">
        <v>1</v>
      </c>
    </row>
    <row r="9" spans="1:13" x14ac:dyDescent="0.25">
      <c r="A9" s="113" t="s">
        <v>129</v>
      </c>
      <c r="B9" s="115">
        <v>3</v>
      </c>
      <c r="C9" s="115">
        <v>0</v>
      </c>
      <c r="D9" s="115">
        <v>0</v>
      </c>
      <c r="E9" s="115">
        <v>0</v>
      </c>
      <c r="F9" s="115">
        <v>2</v>
      </c>
      <c r="G9" s="115">
        <v>0</v>
      </c>
      <c r="H9" s="115">
        <v>1</v>
      </c>
      <c r="I9" s="115">
        <v>0</v>
      </c>
      <c r="J9" s="115">
        <v>2</v>
      </c>
      <c r="K9" s="115">
        <v>11</v>
      </c>
      <c r="L9" s="115">
        <v>0</v>
      </c>
      <c r="M9" s="115">
        <v>3</v>
      </c>
    </row>
    <row r="10" spans="1:13" x14ac:dyDescent="0.25">
      <c r="A10" s="113" t="s">
        <v>130</v>
      </c>
      <c r="B10" s="115">
        <v>0</v>
      </c>
      <c r="C10" s="115">
        <v>0</v>
      </c>
      <c r="D10" s="115">
        <v>0</v>
      </c>
      <c r="E10" s="115">
        <v>0</v>
      </c>
      <c r="F10" s="115">
        <v>0</v>
      </c>
      <c r="G10" s="115">
        <v>0</v>
      </c>
      <c r="H10" s="115">
        <v>0</v>
      </c>
      <c r="I10" s="115">
        <v>0</v>
      </c>
      <c r="J10" s="115">
        <v>2</v>
      </c>
      <c r="K10" s="115">
        <v>4</v>
      </c>
      <c r="L10" s="115">
        <v>2</v>
      </c>
      <c r="M10" s="115">
        <v>1</v>
      </c>
    </row>
    <row r="11" spans="1:13" x14ac:dyDescent="0.25">
      <c r="A11" s="113" t="s">
        <v>131</v>
      </c>
      <c r="B11" s="115">
        <v>6</v>
      </c>
      <c r="C11" s="115">
        <v>0</v>
      </c>
      <c r="D11" s="115">
        <v>6</v>
      </c>
      <c r="E11" s="115">
        <v>1</v>
      </c>
      <c r="F11" s="115">
        <v>6</v>
      </c>
      <c r="G11" s="115">
        <v>1</v>
      </c>
      <c r="H11" s="115">
        <v>7</v>
      </c>
      <c r="I11" s="115">
        <v>0</v>
      </c>
      <c r="J11" s="115">
        <v>8</v>
      </c>
      <c r="K11" s="115">
        <v>7</v>
      </c>
      <c r="L11" s="115">
        <v>0</v>
      </c>
      <c r="M11" s="115">
        <v>3</v>
      </c>
    </row>
    <row r="12" spans="1:13" x14ac:dyDescent="0.25">
      <c r="A12" s="113" t="s">
        <v>132</v>
      </c>
      <c r="B12" s="115">
        <v>0</v>
      </c>
      <c r="C12" s="115">
        <v>0</v>
      </c>
      <c r="D12" s="115">
        <v>1</v>
      </c>
      <c r="E12" s="115">
        <v>0</v>
      </c>
      <c r="F12" s="115">
        <v>0</v>
      </c>
      <c r="G12" s="115">
        <v>0</v>
      </c>
      <c r="H12" s="115">
        <v>2</v>
      </c>
      <c r="I12" s="115">
        <v>0</v>
      </c>
      <c r="J12" s="115">
        <v>1</v>
      </c>
      <c r="K12" s="115">
        <v>0</v>
      </c>
      <c r="L12" s="115">
        <v>0</v>
      </c>
      <c r="M12" s="115">
        <v>1</v>
      </c>
    </row>
  </sheetData>
  <mergeCells count="2">
    <mergeCell ref="A1:A3"/>
    <mergeCell ref="B1:M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2:K46"/>
  <sheetViews>
    <sheetView workbookViewId="0">
      <selection activeCell="K94" sqref="K94"/>
    </sheetView>
  </sheetViews>
  <sheetFormatPr defaultRowHeight="15" x14ac:dyDescent="0.25"/>
  <cols>
    <col min="22" max="22" width="8.42578125" bestFit="1" customWidth="1"/>
  </cols>
  <sheetData>
    <row r="42" spans="2:11" ht="15.75" thickBot="1" x14ac:dyDescent="0.3">
      <c r="B42" t="s">
        <v>70</v>
      </c>
    </row>
    <row r="43" spans="2:11" x14ac:dyDescent="0.25">
      <c r="B43" s="65"/>
      <c r="C43" s="66"/>
      <c r="D43" s="66"/>
      <c r="E43" s="66"/>
      <c r="F43" s="67" t="s">
        <v>73</v>
      </c>
      <c r="G43" s="66"/>
      <c r="H43" s="66"/>
      <c r="I43" s="66"/>
      <c r="J43" s="66"/>
      <c r="K43" s="68"/>
    </row>
    <row r="44" spans="2:11" x14ac:dyDescent="0.25">
      <c r="B44" s="69" t="s">
        <v>75</v>
      </c>
      <c r="G44" t="s">
        <v>74</v>
      </c>
      <c r="K44" s="70"/>
    </row>
    <row r="45" spans="2:11" x14ac:dyDescent="0.25">
      <c r="B45" s="69"/>
      <c r="K45" s="70"/>
    </row>
    <row r="46" spans="2:11" ht="15.75" thickBot="1" x14ac:dyDescent="0.3">
      <c r="B46" s="71"/>
      <c r="C46" s="72"/>
      <c r="D46" s="72"/>
      <c r="E46" s="72"/>
      <c r="F46" s="72"/>
      <c r="G46" s="72"/>
      <c r="H46" s="72"/>
      <c r="I46" s="72"/>
      <c r="J46" s="73"/>
      <c r="K46" s="73"/>
    </row>
  </sheetData>
  <pageMargins left="0.7" right="0.7" top="0.75" bottom="0.75" header="0.3" footer="0.3"/>
  <pageSetup paperSize="3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fc492d82-daf3-49ac-a8c4-d9dcb88e10b6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E07507896C744E9BDE6E4D17BF4EAB" ma:contentTypeVersion="19" ma:contentTypeDescription="Create a new document." ma:contentTypeScope="" ma:versionID="bbe65882cc935bdb247bde0a901f37e6">
  <xsd:schema xmlns:xsd="http://www.w3.org/2001/XMLSchema" xmlns:xs="http://www.w3.org/2001/XMLSchema" xmlns:p="http://schemas.microsoft.com/office/2006/metadata/properties" xmlns:ns1="http://schemas.microsoft.com/sharepoint/v3" xmlns:ns3="fc492d82-daf3-49ac-a8c4-d9dcb88e10b6" xmlns:ns4="36d8bf36-7a63-47f4-b2b7-692128c64fec" targetNamespace="http://schemas.microsoft.com/office/2006/metadata/properties" ma:root="true" ma:fieldsID="41389f49d76703a92ae5304af48ba758" ns1:_="" ns3:_="" ns4:_="">
    <xsd:import namespace="http://schemas.microsoft.com/sharepoint/v3"/>
    <xsd:import namespace="fc492d82-daf3-49ac-a8c4-d9dcb88e10b6"/>
    <xsd:import namespace="36d8bf36-7a63-47f4-b2b7-692128c64fe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92d82-daf3-49ac-a8c4-d9dcb88e10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d8bf36-7a63-47f4-b2b7-692128c64fec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8A4E63-E31B-47B7-8ABC-C9A25CC58980}">
  <ds:schemaRefs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fc492d82-daf3-49ac-a8c4-d9dcb88e10b6"/>
    <ds:schemaRef ds:uri="http://schemas.microsoft.com/office/2006/metadata/properties"/>
    <ds:schemaRef ds:uri="http://schemas.microsoft.com/sharepoint/v3"/>
    <ds:schemaRef ds:uri="http://www.w3.org/XML/1998/namespace"/>
    <ds:schemaRef ds:uri="36d8bf36-7a63-47f4-b2b7-692128c64fec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6408196-84C6-4F18-9530-58FD373020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A2812-95D1-4749-90B1-11F29F6034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c492d82-daf3-49ac-a8c4-d9dcb88e10b6"/>
    <ds:schemaRef ds:uri="36d8bf36-7a63-47f4-b2b7-692128c64f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FTIC at PSC - Escambia</vt:lpstr>
      <vt:lpstr>Escambia County Schools</vt:lpstr>
      <vt:lpstr>FTIC at PSC - Santa Rosa</vt:lpstr>
      <vt:lpstr>Santa Rosa County Schools</vt:lpstr>
      <vt:lpstr>FTIC at PSC - Private Schools</vt:lpstr>
      <vt:lpstr>Bar Graphs - Santa Rosa Spring</vt:lpstr>
      <vt:lpstr>Bar Graphs - Escambia Spring</vt:lpstr>
      <vt:lpstr>Private Schools</vt:lpstr>
      <vt:lpstr>Bar Graphs - Escambia Fall</vt:lpstr>
      <vt:lpstr>Bar Graphs - Santa Rosa Fall</vt:lpstr>
      <vt:lpstr>Bar Graphs - Private Schools Fa</vt:lpstr>
      <vt:lpstr>LEGEND</vt:lpstr>
      <vt:lpstr>Graduate Dual-Enrolled</vt:lpstr>
      <vt:lpstr>Dual-Enrolled</vt:lpstr>
      <vt:lpstr>Graphs - Graduate Dual-Enrolled</vt:lpstr>
    </vt:vector>
  </TitlesOfParts>
  <Company>Pensacola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Gonzales, Neil</cp:lastModifiedBy>
  <cp:lastPrinted>2019-11-06T14:48:45Z</cp:lastPrinted>
  <dcterms:created xsi:type="dcterms:W3CDTF">2017-10-06T19:48:28Z</dcterms:created>
  <dcterms:modified xsi:type="dcterms:W3CDTF">2024-08-07T17:27:48Z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0x0101007DE07507896C744E9BDE6E4D17BF4EAB</vt:lpwstr>
  </property>
</Properties>
</file>